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1420D2B6-309C-426C-B5AC-513EE8699A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2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35" i="3"/>
  <c r="J140" i="3"/>
  <c r="J134" i="3"/>
  <c r="J141" i="3"/>
  <c r="J137" i="3"/>
  <c r="J131" i="3"/>
  <c r="J142" i="3"/>
  <c r="J138" i="3"/>
  <c r="J139" i="3"/>
  <c r="J136" i="3"/>
  <c r="J133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<sst xmlns="http://schemas.openxmlformats.org/spreadsheetml/2006/main" count="450" uniqueCount="70">
  <si>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</si>
  <si>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</si>
  <si>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</si>
  <si>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</si>
  <si>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</si>
  <si>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</si>
  <si>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</si>
  <si>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</si>
  <si>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</si>
  <si>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</si>
  <si>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</si>
  <si>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</si>
  <si>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</si>
  <si>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</si>
  <si>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</si>
  <si>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</si>
  <si>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</si>
  <si>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</si>
  <si>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</si>
  <si>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</si>
  <si>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</si>
  <si>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</si>
  <si>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</si>
  <si>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</si>
  <si>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</si>
  <si>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</si>
  <si>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</si>
  <si>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</si>
  <si>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</si>
  <si>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</si>
  <si>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</si>
  <si>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</si>
  <si>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</si>
  <si>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</si>
  <si>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</si>
  <si>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</si>
  <si>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</si>
  <si>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</si>
  <si>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</si>
  <si>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</si>
  <si>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</si>
  <si>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</si>
  <si>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</si>
  <si>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</si>
  <si>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</si>
  <si>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</si>
  <si>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</si>
  <si>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</si>
  <si>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</si>
  <si>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</si>
  <si>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</si>
  <si>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</si>
  <si>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</si>
  <si>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</si>
  <si>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</si>
  <si>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</si>
  <si>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</si>
  <si>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</si>
  <si>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</si>
  <si>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</si>
  <si>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</si>
  <si>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</si>
  <si>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</si>
  <si>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</si>
  <si>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</si>
  <si>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</si>
  <si>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Jan</t>
  </si>
  <si>
    <t>Mar</t>
  </si>
  <si>
    <t>3/27/2026 Total</t>
  </si>
  <si>
    <t>3/27/2026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</si>
</sst>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4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29" fillId="5" borderId="1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M7" sqref="M7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6" ht="55.2" customHeight="1" thickBot="1" x14ac:dyDescent="0.35">
      <c r="A2" s="29"/>
      <c r="B2" s="182" t="s">
        <v>13</v>
      </c>
      <c r="C2" s="182"/>
      <c r="D2" s="182"/>
      <c r="E2" s="182" t="s">
        <v>54</v>
      </c>
      <c r="F2" s="183"/>
      <c r="G2" s="183"/>
      <c r="H2" s="24"/>
      <c r="I2" s="109" t="s">
        <v>57</v>
      </c>
      <c r="J2" s="109" t="s">
        <v>42</v>
      </c>
      <c r="K2" s="109" t="s">
        <v>59</v>
      </c>
      <c r="L2" s="176" t="s">
        <v>41</v>
      </c>
      <c r="M2" s="176"/>
      <c r="N2" s="176"/>
      <c r="O2" s="176"/>
    </row>
    <row r="3" spans="1:16" ht="46.2" customHeight="1" thickBot="1" x14ac:dyDescent="0.35">
      <c r="A3" s="18" t="s">
        <v>0</v>
      </c>
      <c r="B3" s="18" t="s">
        <v>60</v>
      </c>
      <c r="C3" s="115">
        <v>46108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40</v>
      </c>
      <c r="D6" s="38">
        <f>C6/B6</f>
        <v>0.93023255813953487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 t="s">
        <v>62</v>
      </c>
    </row>
    <row r="7" spans="1:16" ht="21" customHeight="1" thickBot="1" x14ac:dyDescent="0.35">
      <c r="A7" s="36">
        <v>3219</v>
      </c>
      <c r="B7" s="37">
        <v>260</v>
      </c>
      <c r="C7" s="37">
        <v>267</v>
      </c>
      <c r="D7" s="38">
        <f>C7/B7</f>
        <v>1.0269230769230768</v>
      </c>
      <c r="E7" s="126">
        <v>91</v>
      </c>
      <c r="F7" s="39">
        <v>91</v>
      </c>
      <c r="G7" s="168"/>
      <c r="H7" s="39">
        <v>65</v>
      </c>
      <c r="I7" s="39"/>
      <c r="J7" s="39">
        <v>100</v>
      </c>
      <c r="K7" s="39" t="s">
        <v>62</v>
      </c>
      <c r="L7" s="33"/>
      <c r="M7" s="33" t="s">
        <v>62</v>
      </c>
      <c r="N7" s="33" t="s">
        <v>62</v>
      </c>
      <c r="O7" s="33" t="s">
        <v>62</v>
      </c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307</v>
      </c>
      <c r="D8" s="43">
        <f>C8/B8</f>
        <v>1.0132013201320131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100</v>
      </c>
      <c r="K8" s="44">
        <f>SUM(K6:K7)</f>
        <v>0</v>
      </c>
      <c r="L8" s="45"/>
      <c r="M8" s="45" t="s">
        <v>62</v>
      </c>
      <c r="N8" s="45" t="s">
        <v>62</v>
      </c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611</v>
      </c>
      <c r="D11" s="38">
        <f>C11/B11</f>
        <v>1.0115894039735098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 t="s">
        <v>62</v>
      </c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 t="s">
        <v>62</v>
      </c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31</v>
      </c>
      <c r="D13" s="38">
        <f t="shared" ref="D13:D16" si="0">C13/B13</f>
        <v>0.86111111111111116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 t="s">
        <v>62</v>
      </c>
      <c r="P13" s="2"/>
    </row>
    <row r="14" spans="1:16" ht="19.8" customHeight="1" thickBot="1" x14ac:dyDescent="0.4">
      <c r="A14" s="36">
        <v>3160</v>
      </c>
      <c r="B14" s="37">
        <v>308</v>
      </c>
      <c r="C14" s="37">
        <v>310</v>
      </c>
      <c r="D14" s="38">
        <f>C14/B14</f>
        <v>1.0064935064935066</v>
      </c>
      <c r="E14" s="39">
        <v>107.8</v>
      </c>
      <c r="F14" s="39">
        <v>107.8</v>
      </c>
      <c r="G14" s="39"/>
      <c r="H14" s="39">
        <v>77</v>
      </c>
      <c r="I14" s="39"/>
      <c r="J14" s="39">
        <v>25</v>
      </c>
      <c r="K14" s="39" t="s">
        <v>62</v>
      </c>
      <c r="L14" s="33"/>
      <c r="M14" s="33" t="s">
        <v>62</v>
      </c>
      <c r="N14" s="33" t="s">
        <v>62</v>
      </c>
      <c r="O14" s="33" t="s">
        <v>62</v>
      </c>
      <c r="P14" s="2"/>
    </row>
    <row r="15" spans="1:16" ht="19.8" customHeight="1" thickBot="1" x14ac:dyDescent="0.4">
      <c r="A15" s="36">
        <v>4411</v>
      </c>
      <c r="B15" s="37">
        <v>107</v>
      </c>
      <c r="C15" s="37">
        <v>95</v>
      </c>
      <c r="D15" s="38">
        <f>C15/B15</f>
        <v>0.88785046728971961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 t="s">
        <v>62</v>
      </c>
      <c r="P15" s="2"/>
    </row>
    <row r="16" spans="1:16" ht="18" customHeight="1" thickBot="1" x14ac:dyDescent="0.4">
      <c r="A16" s="36">
        <v>4809</v>
      </c>
      <c r="B16" s="37">
        <v>326</v>
      </c>
      <c r="C16" s="37">
        <v>328</v>
      </c>
      <c r="D16" s="38">
        <f t="shared" si="0"/>
        <v>1.0061349693251533</v>
      </c>
      <c r="E16" s="39">
        <v>114.1</v>
      </c>
      <c r="F16" s="39">
        <v>114.1</v>
      </c>
      <c r="G16" s="39"/>
      <c r="H16" s="39">
        <v>81.5</v>
      </c>
      <c r="I16" s="39"/>
      <c r="J16" s="56">
        <v>50</v>
      </c>
      <c r="K16" s="56" t="s">
        <v>62</v>
      </c>
      <c r="L16" s="33"/>
      <c r="M16" s="33" t="s">
        <v>62</v>
      </c>
      <c r="N16" s="141" t="s">
        <v>62</v>
      </c>
      <c r="O16" s="33" t="s">
        <v>62</v>
      </c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1411</v>
      </c>
      <c r="D17" s="43">
        <f>C17/B17</f>
        <v>0.99576570218772054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250</v>
      </c>
      <c r="K17" s="44">
        <f>SUM(K10:K16)</f>
        <v>0</v>
      </c>
      <c r="L17" s="45"/>
      <c r="M17" s="45" t="s">
        <v>62</v>
      </c>
      <c r="N17" s="45" t="s">
        <v>62</v>
      </c>
      <c r="O17" s="45" t="s">
        <v>62</v>
      </c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38</v>
      </c>
      <c r="D20" s="38">
        <f t="shared" ref="D20:D32" si="1">C20/B20</f>
        <v>1.0555555555555556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352</v>
      </c>
      <c r="D21" s="38">
        <f>C21/B21</f>
        <v>0.96174863387978138</v>
      </c>
      <c r="E21" s="39">
        <v>128.1</v>
      </c>
      <c r="F21" s="39">
        <v>128.1</v>
      </c>
      <c r="G21" s="39"/>
      <c r="H21" s="39">
        <v>91.5</v>
      </c>
      <c r="I21" s="39"/>
      <c r="J21" s="39">
        <v>25</v>
      </c>
      <c r="K21" s="39" t="s">
        <v>62</v>
      </c>
      <c r="L21" s="33"/>
      <c r="M21" s="33" t="s">
        <v>62</v>
      </c>
      <c r="N21" s="33" t="s">
        <v>62</v>
      </c>
      <c r="O21" s="33" t="s">
        <v>62</v>
      </c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67</v>
      </c>
      <c r="D22" s="38">
        <f t="shared" si="1"/>
        <v>0.98529411764705888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 t="s">
        <v>62</v>
      </c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46</v>
      </c>
      <c r="D23" s="38">
        <f>C23/B23</f>
        <v>0.93877551020408168</v>
      </c>
      <c r="E23" s="39">
        <v>17.149999999999999</v>
      </c>
      <c r="F23" s="39">
        <v>17.149999999999999</v>
      </c>
      <c r="G23" s="39"/>
      <c r="H23" s="39">
        <v>12.25</v>
      </c>
      <c r="I23" s="39">
        <v>25</v>
      </c>
      <c r="J23" s="39">
        <v>17.149999999999999</v>
      </c>
      <c r="K23" s="39" t="s">
        <v>62</v>
      </c>
      <c r="L23" s="33"/>
      <c r="M23" s="33" t="s">
        <v>65</v>
      </c>
      <c r="N23" s="33" t="s">
        <v>62</v>
      </c>
      <c r="O23" s="33" t="s">
        <v>62</v>
      </c>
    </row>
    <row r="24" spans="1:16" ht="20.100000000000001" customHeight="1" thickBot="1" x14ac:dyDescent="0.35">
      <c r="A24" s="36">
        <v>6364</v>
      </c>
      <c r="B24" s="37">
        <v>187</v>
      </c>
      <c r="C24" s="37">
        <v>188</v>
      </c>
      <c r="D24" s="38">
        <f t="shared" si="1"/>
        <v>1.0053475935828877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 t="s">
        <v>62</v>
      </c>
    </row>
    <row r="25" spans="1:16" ht="20.100000000000001" customHeight="1" thickBot="1" x14ac:dyDescent="0.35">
      <c r="A25" s="36">
        <v>7167</v>
      </c>
      <c r="B25" s="37">
        <v>53</v>
      </c>
      <c r="C25" s="37">
        <v>50</v>
      </c>
      <c r="D25" s="38">
        <f>C25/B25</f>
        <v>0.94339622641509435</v>
      </c>
      <c r="E25" s="39">
        <v>18.55</v>
      </c>
      <c r="F25" s="39">
        <v>18.899999999999999</v>
      </c>
      <c r="G25" s="39"/>
      <c r="H25" s="39">
        <v>13.25</v>
      </c>
      <c r="I25" s="39">
        <v>100</v>
      </c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 t="s">
        <v>62</v>
      </c>
    </row>
    <row r="26" spans="1:16" ht="20.100000000000001" customHeight="1" thickBot="1" x14ac:dyDescent="0.35">
      <c r="A26" s="36">
        <v>8046</v>
      </c>
      <c r="B26" s="37">
        <v>43</v>
      </c>
      <c r="C26" s="37">
        <v>38</v>
      </c>
      <c r="D26" s="38">
        <f t="shared" si="1"/>
        <v>0.88372093023255816</v>
      </c>
      <c r="E26" s="39">
        <v>15.05</v>
      </c>
      <c r="F26" s="39">
        <v>75</v>
      </c>
      <c r="G26" s="39"/>
      <c r="H26" s="39">
        <v>10.75</v>
      </c>
      <c r="I26" s="39"/>
      <c r="J26" s="39">
        <v>50</v>
      </c>
      <c r="K26" s="39" t="s">
        <v>62</v>
      </c>
      <c r="L26" s="33"/>
      <c r="M26" s="33" t="s">
        <v>62</v>
      </c>
      <c r="N26" s="40" t="s">
        <v>62</v>
      </c>
      <c r="O26" s="33" t="s">
        <v>62</v>
      </c>
    </row>
    <row r="27" spans="1:16" ht="20.100000000000001" customHeight="1" thickBot="1" x14ac:dyDescent="0.35">
      <c r="A27" s="36">
        <v>8529</v>
      </c>
      <c r="B27" s="37">
        <v>81</v>
      </c>
      <c r="C27" s="37">
        <v>80</v>
      </c>
      <c r="D27" s="38">
        <f t="shared" si="1"/>
        <v>0.98765432098765427</v>
      </c>
      <c r="E27" s="39">
        <v>28.35</v>
      </c>
      <c r="F27" s="39">
        <v>36</v>
      </c>
      <c r="G27" s="39"/>
      <c r="H27" s="39">
        <v>21</v>
      </c>
      <c r="I27" s="39"/>
      <c r="J27" s="39"/>
      <c r="K27" s="39" t="s">
        <v>62</v>
      </c>
      <c r="L27" s="33"/>
      <c r="M27" s="33" t="s">
        <v>62</v>
      </c>
      <c r="N27" s="33" t="s">
        <v>66</v>
      </c>
      <c r="O27" s="33" t="s">
        <v>62</v>
      </c>
    </row>
    <row r="28" spans="1:16" ht="20.100000000000001" customHeight="1" thickBot="1" x14ac:dyDescent="0.35">
      <c r="A28" s="36">
        <v>9501</v>
      </c>
      <c r="B28" s="37">
        <v>56</v>
      </c>
      <c r="C28" s="37">
        <v>56</v>
      </c>
      <c r="D28" s="38">
        <f>C28/B28</f>
        <v>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>
        <v>35</v>
      </c>
      <c r="K28" s="39" t="s">
        <v>62</v>
      </c>
      <c r="L28" s="40"/>
      <c r="M28" s="33" t="s">
        <v>62</v>
      </c>
      <c r="N28" s="33" t="s">
        <v>62</v>
      </c>
      <c r="O28" s="33" t="s">
        <v>62</v>
      </c>
    </row>
    <row r="29" spans="1:16" ht="20.100000000000001" customHeight="1" thickBot="1" x14ac:dyDescent="0.35">
      <c r="A29" s="36">
        <v>9808</v>
      </c>
      <c r="B29" s="37">
        <v>193</v>
      </c>
      <c r="C29" s="37">
        <v>192</v>
      </c>
      <c r="D29" s="38">
        <f t="shared" si="1"/>
        <v>0.99481865284974091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>
        <v>167</v>
      </c>
      <c r="K29" s="39" t="s">
        <v>62</v>
      </c>
      <c r="L29" s="33"/>
      <c r="M29" s="33" t="s">
        <v>62</v>
      </c>
      <c r="N29" s="33" t="s">
        <v>62</v>
      </c>
      <c r="O29" s="33" t="s">
        <v>62</v>
      </c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 t="s">
        <v>62</v>
      </c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>
        <v>7.5</v>
      </c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1165</v>
      </c>
      <c r="D32" s="43">
        <f t="shared" si="1"/>
        <v>0.97899159663865543</v>
      </c>
      <c r="E32" s="44">
        <f>SUM(E20:E31)</f>
        <v>416.50000000000011</v>
      </c>
      <c r="F32" s="44">
        <f>SUM(F20:F31)</f>
        <v>506.75</v>
      </c>
      <c r="G32" s="44">
        <f>SUM(G19:G31)</f>
        <v>150</v>
      </c>
      <c r="H32" s="44">
        <f>SUM(H19:H31)</f>
        <v>350</v>
      </c>
      <c r="I32" s="44">
        <f>SUM(I19:I31)</f>
        <v>275</v>
      </c>
      <c r="J32" s="44">
        <f>SUM(J19:J31)</f>
        <v>669.15</v>
      </c>
      <c r="K32" s="44">
        <f>SUM(K19:K31)</f>
        <v>0</v>
      </c>
      <c r="L32" s="45"/>
      <c r="M32" s="45" t="s">
        <v>62</v>
      </c>
      <c r="N32" s="45" t="s">
        <v>62</v>
      </c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2" t="s">
        <v>13</v>
      </c>
      <c r="C34" s="172"/>
      <c r="D34" s="172"/>
      <c r="E34" s="172" t="s">
        <v>54</v>
      </c>
      <c r="F34" s="173"/>
      <c r="G34" s="173"/>
      <c r="H34" s="20"/>
      <c r="I34" s="109" t="s">
        <v>58</v>
      </c>
      <c r="J34" s="108" t="s">
        <v>42</v>
      </c>
      <c r="K34" s="108" t="s">
        <v>59</v>
      </c>
      <c r="L34" s="176" t="s">
        <v>39</v>
      </c>
      <c r="M34" s="176"/>
      <c r="N34" s="176"/>
      <c r="O34" s="176"/>
    </row>
    <row r="35" spans="1:15" ht="46.2" customHeight="1" thickBot="1" x14ac:dyDescent="0.35">
      <c r="A35" s="23" t="s">
        <v>0</v>
      </c>
      <c r="B35" s="18" t="s">
        <v>60</v>
      </c>
      <c r="C35" s="115">
        <v>46108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63</v>
      </c>
      <c r="D38" s="38">
        <f t="shared" ref="D38:D43" si="2">C38/B38</f>
        <v>0.984375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 t="s">
        <v>62</v>
      </c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 t="s">
        <v>62</v>
      </c>
    </row>
    <row r="40" spans="1:15" ht="20.100000000000001" customHeight="1" thickBot="1" x14ac:dyDescent="0.35">
      <c r="A40" s="36">
        <v>8163</v>
      </c>
      <c r="B40" s="37">
        <v>58</v>
      </c>
      <c r="C40" s="37">
        <v>53</v>
      </c>
      <c r="D40" s="38">
        <f>C40/B40</f>
        <v>0.91379310344827591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/>
      <c r="M40" s="33" t="s">
        <v>62</v>
      </c>
      <c r="N40" s="33" t="s">
        <v>64</v>
      </c>
      <c r="O40" s="33" t="s">
        <v>62</v>
      </c>
    </row>
    <row r="41" spans="1:15" ht="20.100000000000001" customHeight="1" thickBot="1" x14ac:dyDescent="0.35">
      <c r="A41" s="36">
        <v>8759</v>
      </c>
      <c r="B41" s="37">
        <v>36</v>
      </c>
      <c r="C41" s="37">
        <v>36</v>
      </c>
      <c r="D41" s="38">
        <f t="shared" si="2"/>
        <v>1</v>
      </c>
      <c r="E41" s="39">
        <v>12.6</v>
      </c>
      <c r="F41" s="39">
        <v>16.2</v>
      </c>
      <c r="G41" s="39"/>
      <c r="H41" s="39">
        <v>9</v>
      </c>
      <c r="I41" s="39"/>
      <c r="J41" s="39">
        <v>50</v>
      </c>
      <c r="K41" s="39" t="s">
        <v>62</v>
      </c>
      <c r="L41" s="33"/>
      <c r="M41" s="33" t="s">
        <v>62</v>
      </c>
      <c r="N41" s="40" t="s">
        <v>62</v>
      </c>
      <c r="O41" s="40" t="s">
        <v>62</v>
      </c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 t="s">
        <v>62</v>
      </c>
    </row>
    <row r="43" spans="1:15" ht="19.8" customHeight="1" thickBot="1" x14ac:dyDescent="0.35">
      <c r="A43" s="36">
        <v>9954</v>
      </c>
      <c r="B43" s="37">
        <v>116</v>
      </c>
      <c r="C43" s="37">
        <v>117</v>
      </c>
      <c r="D43" s="38">
        <f t="shared" si="2"/>
        <v>1.0086206896551724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 t="s">
        <v>62</v>
      </c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334</v>
      </c>
      <c r="D44" s="43">
        <f>C44/B44</f>
        <v>0.98525073746312686</v>
      </c>
      <c r="E44" s="44">
        <f>SUM(E38:E43)</f>
        <v>118.65</v>
      </c>
      <c r="F44" s="44">
        <f>SUM(F38:F43)</f>
        <v>122.25</v>
      </c>
      <c r="G44" s="44">
        <f>SUM(G38:G43)</f>
        <v>0</v>
      </c>
      <c r="H44" s="44">
        <f>SUM(H38:H43)</f>
        <v>84.75</v>
      </c>
      <c r="I44" s="44">
        <f>SUM(I38:I43)</f>
        <v>0</v>
      </c>
      <c r="J44" s="44">
        <f>SUM(J37:J43)</f>
        <v>450</v>
      </c>
      <c r="K44" s="44">
        <f>SUM(K37:K43)</f>
        <v>0</v>
      </c>
      <c r="L44" s="45"/>
      <c r="M44" s="45" t="s">
        <v>62</v>
      </c>
      <c r="N44" s="45"/>
      <c r="O44" s="45" t="s">
        <v>62</v>
      </c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69</v>
      </c>
      <c r="D47" s="38">
        <f>C47/B47</f>
        <v>0.89610389610389607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 t="s">
        <v>62</v>
      </c>
    </row>
    <row r="48" spans="1:15" ht="20.100000000000001" customHeight="1" thickBot="1" x14ac:dyDescent="0.35">
      <c r="A48" s="36">
        <v>7854</v>
      </c>
      <c r="B48" s="37">
        <v>23</v>
      </c>
      <c r="C48" s="37">
        <v>22</v>
      </c>
      <c r="D48" s="38">
        <f>C48/B48</f>
        <v>0.95652173913043481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 t="s">
        <v>62</v>
      </c>
    </row>
    <row r="49" spans="1:15" ht="20.100000000000001" customHeight="1" thickBot="1" x14ac:dyDescent="0.35">
      <c r="A49" s="36">
        <v>8243</v>
      </c>
      <c r="B49" s="37">
        <v>29</v>
      </c>
      <c r="C49" s="37">
        <v>28</v>
      </c>
      <c r="D49" s="38">
        <f>C49/B49</f>
        <v>0.96551724137931039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 t="s">
        <v>62</v>
      </c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119</v>
      </c>
      <c r="D50" s="43">
        <f>C50/B50</f>
        <v>0.92248062015503873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 t="s">
        <v>62</v>
      </c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27</v>
      </c>
      <c r="D53" s="38">
        <f t="shared" ref="D53:D57" si="3">C53/B53</f>
        <v>1.173913043478261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>
        <v>25</v>
      </c>
      <c r="K53" s="39" t="s">
        <v>62</v>
      </c>
      <c r="L53" s="64"/>
      <c r="M53" s="64" t="s">
        <v>62</v>
      </c>
      <c r="N53" s="50" t="s">
        <v>62</v>
      </c>
      <c r="O53" s="65" t="s">
        <v>62</v>
      </c>
    </row>
    <row r="54" spans="1:15" ht="20.100000000000001" customHeight="1" thickBot="1" x14ac:dyDescent="0.35">
      <c r="A54" s="36" t="s">
        <v>4</v>
      </c>
      <c r="B54" s="37">
        <v>58</v>
      </c>
      <c r="C54" s="37">
        <v>59</v>
      </c>
      <c r="D54" s="38">
        <f t="shared" si="3"/>
        <v>1.0172413793103448</v>
      </c>
      <c r="E54" s="39">
        <v>20.3</v>
      </c>
      <c r="F54" s="39">
        <v>20.3</v>
      </c>
      <c r="G54" s="39"/>
      <c r="H54" s="39">
        <v>14.5</v>
      </c>
      <c r="I54" s="39">
        <v>100</v>
      </c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 t="s">
        <v>62</v>
      </c>
    </row>
    <row r="55" spans="1:15" ht="20.100000000000001" customHeight="1" thickBot="1" x14ac:dyDescent="0.35">
      <c r="A55" s="36">
        <v>1264</v>
      </c>
      <c r="B55" s="37">
        <v>99</v>
      </c>
      <c r="C55" s="37">
        <v>105</v>
      </c>
      <c r="D55" s="38">
        <f t="shared" si="3"/>
        <v>1.0606060606060606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>
        <v>200</v>
      </c>
      <c r="K55" s="39" t="s">
        <v>62</v>
      </c>
      <c r="L55" s="33"/>
      <c r="M55" s="40" t="s">
        <v>62</v>
      </c>
      <c r="N55" s="40" t="s">
        <v>62</v>
      </c>
      <c r="O55" s="65" t="s">
        <v>62</v>
      </c>
    </row>
    <row r="56" spans="1:15" ht="20.100000000000001" customHeight="1" thickBot="1" x14ac:dyDescent="0.35">
      <c r="A56" s="57" t="s">
        <v>5</v>
      </c>
      <c r="B56" s="37">
        <v>34</v>
      </c>
      <c r="C56" s="37">
        <v>34</v>
      </c>
      <c r="D56" s="38">
        <f t="shared" si="3"/>
        <v>1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 t="s">
        <v>62</v>
      </c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225</v>
      </c>
      <c r="D57" s="43">
        <f t="shared" si="3"/>
        <v>1.0514018691588785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124.75</v>
      </c>
      <c r="J57" s="66">
        <f>SUM(J52:J56)</f>
        <v>525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2" t="s">
        <v>13</v>
      </c>
      <c r="C59" s="172"/>
      <c r="D59" s="172"/>
      <c r="E59" s="172" t="s">
        <v>54</v>
      </c>
      <c r="F59" s="173"/>
      <c r="G59" s="173"/>
      <c r="H59" s="20"/>
      <c r="I59" s="109" t="s">
        <v>53</v>
      </c>
      <c r="J59" s="108" t="s">
        <v>42</v>
      </c>
      <c r="K59" s="108" t="s">
        <v>59</v>
      </c>
      <c r="L59" s="176" t="s">
        <v>39</v>
      </c>
      <c r="M59" s="176"/>
      <c r="N59" s="176"/>
      <c r="O59" s="176"/>
    </row>
    <row r="60" spans="1:15" ht="28.8" customHeight="1" thickBot="1" x14ac:dyDescent="0.35">
      <c r="A60" s="18" t="s">
        <v>0</v>
      </c>
      <c r="B60" s="18" t="s">
        <v>60</v>
      </c>
      <c r="C60" s="136">
        <v>46108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80"/>
      <c r="B61" s="180"/>
      <c r="C61" s="180"/>
      <c r="D61" s="180"/>
      <c r="E61" s="180"/>
      <c r="F61" s="180"/>
      <c r="G61" s="180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74</v>
      </c>
      <c r="D63" s="38">
        <f t="shared" ref="D63:D69" si="4">C63/B63</f>
        <v>0.69811320754716977</v>
      </c>
      <c r="E63" s="39">
        <v>37.1</v>
      </c>
      <c r="F63" s="39">
        <v>37.1</v>
      </c>
      <c r="G63" s="39"/>
      <c r="H63" s="39">
        <v>26.5</v>
      </c>
      <c r="I63" s="39"/>
      <c r="J63" s="39">
        <v>100</v>
      </c>
      <c r="K63" s="39" t="s">
        <v>62</v>
      </c>
      <c r="L63" s="33"/>
      <c r="M63" s="33" t="s">
        <v>62</v>
      </c>
      <c r="N63" s="33" t="s">
        <v>62</v>
      </c>
      <c r="O63" s="33" t="s">
        <v>62</v>
      </c>
    </row>
    <row r="64" spans="1:15" ht="20.100000000000001" customHeight="1" thickBot="1" x14ac:dyDescent="0.35">
      <c r="A64" s="36" t="s">
        <v>7</v>
      </c>
      <c r="B64" s="37">
        <v>594</v>
      </c>
      <c r="C64" s="37">
        <v>620</v>
      </c>
      <c r="D64" s="38">
        <f t="shared" si="4"/>
        <v>1.0437710437710437</v>
      </c>
      <c r="E64" s="39">
        <v>207.9</v>
      </c>
      <c r="F64" s="39">
        <v>207.9</v>
      </c>
      <c r="G64" s="39"/>
      <c r="H64" s="39">
        <v>207.9</v>
      </c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 t="s">
        <v>62</v>
      </c>
    </row>
    <row r="65" spans="1:20" ht="20.100000000000001" customHeight="1" thickBot="1" x14ac:dyDescent="0.35">
      <c r="A65" s="36">
        <v>8613</v>
      </c>
      <c r="B65" s="37">
        <v>107</v>
      </c>
      <c r="C65" s="37">
        <v>106</v>
      </c>
      <c r="D65" s="38">
        <f t="shared" si="4"/>
        <v>0.99065420560747663</v>
      </c>
      <c r="E65" s="39">
        <v>37.450000000000003</v>
      </c>
      <c r="F65" s="39">
        <v>46.35</v>
      </c>
      <c r="G65" s="39"/>
      <c r="H65" s="39">
        <v>26.75</v>
      </c>
      <c r="I65" s="39"/>
      <c r="J65" s="39">
        <v>25</v>
      </c>
      <c r="K65" s="39" t="s">
        <v>62</v>
      </c>
      <c r="L65" s="134"/>
      <c r="M65" s="33" t="s">
        <v>62</v>
      </c>
      <c r="N65" s="33" t="s">
        <v>62</v>
      </c>
      <c r="O65" s="33" t="s">
        <v>62</v>
      </c>
    </row>
    <row r="66" spans="1:20" ht="20.100000000000001" customHeight="1" thickBot="1" x14ac:dyDescent="0.35">
      <c r="A66" s="57">
        <v>9292</v>
      </c>
      <c r="B66" s="62">
        <v>13</v>
      </c>
      <c r="C66" s="62">
        <v>11</v>
      </c>
      <c r="D66" s="38">
        <f t="shared" si="4"/>
        <v>0.84615384615384615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 t="s">
        <v>62</v>
      </c>
    </row>
    <row r="67" spans="1:20" ht="20.100000000000001" customHeight="1" thickBot="1" x14ac:dyDescent="0.35">
      <c r="A67" s="36" t="s">
        <v>8</v>
      </c>
      <c r="B67" s="37">
        <v>38</v>
      </c>
      <c r="C67" s="37">
        <v>46</v>
      </c>
      <c r="D67" s="38">
        <f t="shared" si="4"/>
        <v>1.2105263157894737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 t="s">
        <v>62</v>
      </c>
    </row>
    <row r="68" spans="1:20" ht="20.100000000000001" customHeight="1" thickBot="1" x14ac:dyDescent="0.35">
      <c r="A68" s="36">
        <v>9760</v>
      </c>
      <c r="B68" s="37">
        <v>375</v>
      </c>
      <c r="C68" s="37">
        <v>359</v>
      </c>
      <c r="D68" s="38">
        <f t="shared" si="4"/>
        <v>0.95733333333333337</v>
      </c>
      <c r="E68" s="39">
        <v>131.25</v>
      </c>
      <c r="F68" s="39">
        <v>168.75</v>
      </c>
      <c r="G68" s="39"/>
      <c r="H68" s="39">
        <v>93.75</v>
      </c>
      <c r="I68" s="39"/>
      <c r="J68" s="39">
        <v>100</v>
      </c>
      <c r="K68" s="39" t="s">
        <v>62</v>
      </c>
      <c r="L68" s="33"/>
      <c r="M68" s="33" t="s">
        <v>62</v>
      </c>
      <c r="N68" s="33" t="s">
        <v>62</v>
      </c>
      <c r="O68" s="33" t="s">
        <v>62</v>
      </c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1216</v>
      </c>
      <c r="D69" s="43">
        <f t="shared" si="4"/>
        <v>0.98621248986212495</v>
      </c>
      <c r="E69" s="44">
        <f>SUM(E63:E68)</f>
        <v>431.55</v>
      </c>
      <c r="F69" s="44">
        <f>SUM(F63:F68)</f>
        <v>477.95000000000005</v>
      </c>
      <c r="G69" s="44">
        <f>SUM(G63:G68)</f>
        <v>0</v>
      </c>
      <c r="H69" s="44">
        <f>SUM(H63:H68)</f>
        <v>374.9</v>
      </c>
      <c r="I69" s="44">
        <f>SUM(I63:I68)</f>
        <v>0</v>
      </c>
      <c r="J69" s="44">
        <f>SUM(J62:J68)</f>
        <v>750</v>
      </c>
      <c r="K69" s="44">
        <f>SUM(K62:K68)</f>
        <v>0</v>
      </c>
      <c r="L69" s="45"/>
      <c r="M69" s="45" t="s">
        <v>62</v>
      </c>
      <c r="N69" s="45" t="s">
        <v>62</v>
      </c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212</v>
      </c>
      <c r="D72" s="68">
        <f>C72/B72</f>
        <v>1.06</v>
      </c>
      <c r="E72" s="39">
        <v>70</v>
      </c>
      <c r="F72" s="39">
        <v>70</v>
      </c>
      <c r="G72" s="39"/>
      <c r="H72" s="39">
        <v>50</v>
      </c>
      <c r="I72" s="39"/>
      <c r="J72" s="39">
        <v>500</v>
      </c>
      <c r="K72" s="39" t="s">
        <v>62</v>
      </c>
      <c r="L72" s="33"/>
      <c r="M72" s="33" t="s">
        <v>62</v>
      </c>
      <c r="N72" s="33" t="s">
        <v>62</v>
      </c>
      <c r="O72" s="33" t="s">
        <v>67</v>
      </c>
    </row>
    <row r="73" spans="1:20" ht="20.100000000000001" customHeight="1" thickBot="1" x14ac:dyDescent="0.35">
      <c r="A73" s="36">
        <v>7589</v>
      </c>
      <c r="B73" s="37">
        <v>105</v>
      </c>
      <c r="C73" s="37">
        <v>106</v>
      </c>
      <c r="D73" s="68">
        <f>C73/B73</f>
        <v>1.0095238095238095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 t="s">
        <v>62</v>
      </c>
    </row>
    <row r="74" spans="1:20" ht="20.100000000000001" customHeight="1" thickBot="1" x14ac:dyDescent="0.35">
      <c r="A74" s="36">
        <v>12202</v>
      </c>
      <c r="B74" s="37">
        <v>49</v>
      </c>
      <c r="C74" s="37">
        <v>51</v>
      </c>
      <c r="D74" s="68">
        <f>C74/B74</f>
        <v>1.0408163265306123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 t="s">
        <v>62</v>
      </c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369</v>
      </c>
      <c r="D75" s="43">
        <f>C75/B75</f>
        <v>1.0423728813559323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600</v>
      </c>
      <c r="K75" s="121">
        <f>SUM(K71:K74)</f>
        <v>0</v>
      </c>
      <c r="L75" s="131"/>
      <c r="M75" s="130" t="s">
        <v>62</v>
      </c>
      <c r="N75" s="130" t="s">
        <v>62</v>
      </c>
      <c r="O75" s="132" t="s">
        <v>62</v>
      </c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166</v>
      </c>
      <c r="D78" s="68">
        <f t="shared" ref="D78:D81" si="5">C78/B78</f>
        <v>0.97647058823529409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/>
      <c r="M78" s="50" t="s">
        <v>62</v>
      </c>
      <c r="N78" s="50" t="s">
        <v>62</v>
      </c>
      <c r="O78" s="50" t="s">
        <v>62</v>
      </c>
    </row>
    <row r="79" spans="1:20" ht="20.100000000000001" customHeight="1" thickBot="1" x14ac:dyDescent="0.35">
      <c r="A79" s="57">
        <v>1184</v>
      </c>
      <c r="B79" s="62">
        <v>31</v>
      </c>
      <c r="C79" s="62">
        <v>29</v>
      </c>
      <c r="D79" s="69">
        <f t="shared" si="5"/>
        <v>0.93548387096774188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 t="s">
        <v>62</v>
      </c>
    </row>
    <row r="80" spans="1:20" ht="20.100000000000001" customHeight="1" thickBot="1" x14ac:dyDescent="0.35">
      <c r="A80" s="36">
        <v>4667</v>
      </c>
      <c r="B80" s="37">
        <v>117</v>
      </c>
      <c r="C80" s="37">
        <v>115</v>
      </c>
      <c r="D80" s="68">
        <f t="shared" si="5"/>
        <v>0.98290598290598286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 t="s">
        <v>62</v>
      </c>
    </row>
    <row r="81" spans="1:15" ht="20.100000000000001" customHeight="1" thickBot="1" x14ac:dyDescent="0.35">
      <c r="A81" s="36">
        <v>7726</v>
      </c>
      <c r="B81" s="37">
        <v>91</v>
      </c>
      <c r="C81" s="37">
        <v>88</v>
      </c>
      <c r="D81" s="68">
        <f t="shared" si="5"/>
        <v>0.96703296703296704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 t="s">
        <v>62</v>
      </c>
    </row>
    <row r="82" spans="1:15" ht="20.100000000000001" customHeight="1" thickBot="1" x14ac:dyDescent="0.35">
      <c r="A82" s="36">
        <v>9696</v>
      </c>
      <c r="B82" s="37">
        <v>64</v>
      </c>
      <c r="C82" s="37">
        <v>57</v>
      </c>
      <c r="D82" s="68">
        <f>C82/B82</f>
        <v>0.890625</v>
      </c>
      <c r="E82" s="39">
        <v>22.4</v>
      </c>
      <c r="F82" s="39">
        <v>35.200000000000003</v>
      </c>
      <c r="G82" s="39"/>
      <c r="H82" s="39">
        <v>28.2</v>
      </c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 t="s">
        <v>62</v>
      </c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455</v>
      </c>
      <c r="D83" s="43">
        <f>C83/B83</f>
        <v>0.96194503171247359</v>
      </c>
      <c r="E83" s="44">
        <f>SUM(E78:E82)</f>
        <v>165.9</v>
      </c>
      <c r="F83" s="44">
        <f>SUM(F78:F82)</f>
        <v>162.19999999999999</v>
      </c>
      <c r="G83" s="44">
        <f>SUM(G78:G82)</f>
        <v>100</v>
      </c>
      <c r="H83" s="44">
        <f>SUM(H78:H82)</f>
        <v>130.44999999999999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 t="s">
        <v>62</v>
      </c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43</v>
      </c>
      <c r="D86" s="68">
        <f t="shared" ref="D86:D94" si="6">C86/B86</f>
        <v>1.0238095238095237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 t="s">
        <v>62</v>
      </c>
    </row>
    <row r="87" spans="1:15" ht="20.100000000000001" customHeight="1" thickBot="1" x14ac:dyDescent="0.35">
      <c r="A87" s="57">
        <v>1177</v>
      </c>
      <c r="B87" s="62">
        <v>45</v>
      </c>
      <c r="C87" s="62">
        <v>47</v>
      </c>
      <c r="D87" s="69">
        <f t="shared" si="6"/>
        <v>1.0444444444444445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 t="s">
        <v>62</v>
      </c>
    </row>
    <row r="88" spans="1:15" ht="20.100000000000001" customHeight="1" thickBot="1" x14ac:dyDescent="0.35">
      <c r="A88" s="36">
        <v>1503</v>
      </c>
      <c r="B88" s="37">
        <v>1151</v>
      </c>
      <c r="C88" s="37">
        <v>1169</v>
      </c>
      <c r="D88" s="68">
        <f t="shared" si="6"/>
        <v>1.0156385751520418</v>
      </c>
      <c r="E88" s="39">
        <v>402.85</v>
      </c>
      <c r="F88" s="39">
        <v>402.85</v>
      </c>
      <c r="G88" s="39"/>
      <c r="H88" s="39">
        <v>287.75</v>
      </c>
      <c r="I88" s="39"/>
      <c r="J88" s="39">
        <v>500</v>
      </c>
      <c r="K88" s="39" t="s">
        <v>62</v>
      </c>
      <c r="L88" s="33"/>
      <c r="M88" s="33" t="s">
        <v>62</v>
      </c>
      <c r="N88" s="33" t="s">
        <v>62</v>
      </c>
      <c r="O88" s="33" t="s">
        <v>62</v>
      </c>
    </row>
    <row r="89" spans="1:15" ht="20.100000000000001" customHeight="1" thickBot="1" x14ac:dyDescent="0.35">
      <c r="A89" s="36">
        <v>3150</v>
      </c>
      <c r="B89" s="37">
        <v>168</v>
      </c>
      <c r="C89" s="37">
        <v>167</v>
      </c>
      <c r="D89" s="68">
        <f t="shared" si="6"/>
        <v>0.99404761904761907</v>
      </c>
      <c r="E89" s="39">
        <v>58.8</v>
      </c>
      <c r="F89" s="39">
        <v>59</v>
      </c>
      <c r="G89" s="39"/>
      <c r="H89" s="39">
        <v>42</v>
      </c>
      <c r="I89" s="39"/>
      <c r="J89" s="39">
        <v>30</v>
      </c>
      <c r="K89" s="39" t="s">
        <v>62</v>
      </c>
      <c r="L89" s="33"/>
      <c r="M89" s="33" t="s">
        <v>62</v>
      </c>
      <c r="N89" s="33" t="s">
        <v>62</v>
      </c>
      <c r="O89" s="33" t="s">
        <v>62</v>
      </c>
    </row>
    <row r="90" spans="1:15" ht="20.100000000000001" customHeight="1" thickBot="1" x14ac:dyDescent="0.35">
      <c r="A90" s="36">
        <v>7327</v>
      </c>
      <c r="B90" s="37">
        <v>132</v>
      </c>
      <c r="C90" s="37">
        <v>129</v>
      </c>
      <c r="D90" s="68">
        <f t="shared" si="6"/>
        <v>0.97727272727272729</v>
      </c>
      <c r="E90" s="39">
        <v>46.2</v>
      </c>
      <c r="F90" s="39">
        <v>59.4</v>
      </c>
      <c r="G90" s="39"/>
      <c r="H90" s="39">
        <v>33</v>
      </c>
      <c r="I90" s="39"/>
      <c r="J90" s="39">
        <v>25</v>
      </c>
      <c r="K90" s="39" t="s">
        <v>62</v>
      </c>
      <c r="L90" s="33"/>
      <c r="M90" s="33" t="s">
        <v>62</v>
      </c>
      <c r="N90" s="33" t="s">
        <v>62</v>
      </c>
      <c r="O90" s="33" t="s">
        <v>62</v>
      </c>
    </row>
    <row r="91" spans="1:15" ht="20.100000000000001" customHeight="1" thickBot="1" x14ac:dyDescent="0.35">
      <c r="A91" s="36">
        <v>7916</v>
      </c>
      <c r="B91" s="37">
        <v>254</v>
      </c>
      <c r="C91" s="37">
        <v>262</v>
      </c>
      <c r="D91" s="68">
        <f t="shared" si="6"/>
        <v>1.0314960629921259</v>
      </c>
      <c r="E91" s="39">
        <v>88.9</v>
      </c>
      <c r="F91" s="39">
        <v>88.9</v>
      </c>
      <c r="G91" s="39"/>
      <c r="H91" s="39">
        <v>100</v>
      </c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 t="s">
        <v>62</v>
      </c>
    </row>
    <row r="92" spans="1:15" ht="21.6" customHeight="1" thickBot="1" x14ac:dyDescent="0.35">
      <c r="A92" s="57">
        <v>8469</v>
      </c>
      <c r="B92" s="62">
        <v>43</v>
      </c>
      <c r="C92" s="62">
        <v>44</v>
      </c>
      <c r="D92" s="69">
        <f t="shared" si="6"/>
        <v>1.0232558139534884</v>
      </c>
      <c r="E92" s="39">
        <v>15.05</v>
      </c>
      <c r="F92" s="39">
        <v>15.05</v>
      </c>
      <c r="G92" s="39"/>
      <c r="H92" s="39"/>
      <c r="I92" s="39"/>
      <c r="J92" s="39">
        <v>100</v>
      </c>
      <c r="K92" s="39" t="s">
        <v>62</v>
      </c>
      <c r="L92" s="33"/>
      <c r="M92" s="70" t="s">
        <v>62</v>
      </c>
      <c r="N92" s="33" t="s">
        <v>62</v>
      </c>
      <c r="O92" s="33" t="s">
        <v>62</v>
      </c>
    </row>
    <row r="93" spans="1:15" ht="21.6" customHeight="1" thickBot="1" x14ac:dyDescent="0.35">
      <c r="A93" s="57">
        <v>9274</v>
      </c>
      <c r="B93" s="62">
        <v>32</v>
      </c>
      <c r="C93" s="62">
        <v>28</v>
      </c>
      <c r="D93" s="69">
        <f t="shared" si="6"/>
        <v>0.875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 t="s">
        <v>62</v>
      </c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1889</v>
      </c>
      <c r="D94" s="113">
        <f t="shared" si="6"/>
        <v>1.0117836100696305</v>
      </c>
      <c r="E94" s="72">
        <f>SUM(E86:E93)</f>
        <v>653.45000000000005</v>
      </c>
      <c r="F94" s="72">
        <f>SUM(F85:F93)</f>
        <v>660.15</v>
      </c>
      <c r="G94" s="72">
        <f>SUM(G86:G93)</f>
        <v>0</v>
      </c>
      <c r="H94" s="72">
        <f>SUM(H85:H93)</f>
        <v>492.5</v>
      </c>
      <c r="I94" s="72">
        <f>SUM(I85:I93)</f>
        <v>0</v>
      </c>
      <c r="J94" s="72">
        <f>SUM(J85:J93)</f>
        <v>695</v>
      </c>
      <c r="K94" s="72">
        <f>SUM(K85:K93)</f>
        <v>0</v>
      </c>
      <c r="L94" s="45"/>
      <c r="M94" s="73" t="s">
        <v>62</v>
      </c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2" t="s">
        <v>13</v>
      </c>
      <c r="C96" s="172"/>
      <c r="D96" s="172"/>
      <c r="E96" s="172" t="s">
        <v>54</v>
      </c>
      <c r="F96" s="173"/>
      <c r="G96" s="173"/>
      <c r="H96" s="20"/>
      <c r="I96" s="109" t="s">
        <v>57</v>
      </c>
      <c r="J96" s="108" t="s">
        <v>42</v>
      </c>
      <c r="K96" s="108" t="s">
        <v>59</v>
      </c>
      <c r="L96" s="176" t="s">
        <v>39</v>
      </c>
      <c r="M96" s="176"/>
      <c r="N96" s="176"/>
      <c r="O96" s="176"/>
    </row>
    <row r="97" spans="1:16" ht="35.4" thickBot="1" x14ac:dyDescent="0.35">
      <c r="A97" s="18" t="s">
        <v>0</v>
      </c>
      <c r="B97" s="18" t="s">
        <v>61</v>
      </c>
      <c r="C97" s="169">
        <v>46108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163</v>
      </c>
      <c r="D100" s="68">
        <f t="shared" ref="D100:D105" si="7">C100/B100</f>
        <v>0.93678160919540232</v>
      </c>
      <c r="E100" s="39">
        <v>60.9</v>
      </c>
      <c r="F100" s="39">
        <v>60.9</v>
      </c>
      <c r="G100" s="39"/>
      <c r="H100" s="39">
        <v>43.5</v>
      </c>
      <c r="I100" s="39"/>
      <c r="J100" s="39">
        <v>25</v>
      </c>
      <c r="K100" s="39" t="s">
        <v>62</v>
      </c>
      <c r="L100" s="33"/>
      <c r="M100" s="33" t="s">
        <v>62</v>
      </c>
      <c r="N100" s="33" t="s">
        <v>62</v>
      </c>
      <c r="O100" s="33" t="s">
        <v>62</v>
      </c>
    </row>
    <row r="101" spans="1:16" ht="20.100000000000001" customHeight="1" thickBot="1" x14ac:dyDescent="0.35">
      <c r="A101" s="36">
        <v>3136</v>
      </c>
      <c r="B101" s="37">
        <v>14</v>
      </c>
      <c r="C101" s="37">
        <v>14</v>
      </c>
      <c r="D101" s="68">
        <f t="shared" si="7"/>
        <v>1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>
        <v>20</v>
      </c>
      <c r="K101" s="39" t="s">
        <v>62</v>
      </c>
      <c r="L101" s="33"/>
      <c r="M101" s="33" t="s">
        <v>62</v>
      </c>
      <c r="N101" s="33" t="s">
        <v>62</v>
      </c>
      <c r="O101" s="33" t="s">
        <v>62</v>
      </c>
    </row>
    <row r="102" spans="1:16" ht="20.100000000000001" customHeight="1" thickBot="1" x14ac:dyDescent="0.35">
      <c r="A102" s="36">
        <v>4204</v>
      </c>
      <c r="B102" s="37">
        <v>24</v>
      </c>
      <c r="C102" s="37">
        <v>24</v>
      </c>
      <c r="D102" s="68">
        <f t="shared" si="7"/>
        <v>1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 t="s">
        <v>62</v>
      </c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>
        <v>25</v>
      </c>
      <c r="K103" s="39" t="s">
        <v>62</v>
      </c>
      <c r="L103" s="40"/>
      <c r="M103" s="70" t="s">
        <v>62</v>
      </c>
      <c r="N103" s="70" t="s">
        <v>62</v>
      </c>
      <c r="O103" s="70" t="s">
        <v>62</v>
      </c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57</v>
      </c>
      <c r="D104" s="68">
        <f t="shared" si="7"/>
        <v>0.98275862068965514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>
        <v>25</v>
      </c>
      <c r="K104" s="39" t="s">
        <v>62</v>
      </c>
      <c r="L104" s="33"/>
      <c r="M104" s="33" t="s">
        <v>62</v>
      </c>
      <c r="N104" s="33" t="s">
        <v>62</v>
      </c>
      <c r="O104" s="33" t="s">
        <v>62</v>
      </c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289</v>
      </c>
      <c r="D105" s="43">
        <f t="shared" si="7"/>
        <v>0.96333333333333337</v>
      </c>
      <c r="E105" s="44">
        <f t="shared" ref="E105:I105" si="8">SUM(E100:E104)</f>
        <v>105</v>
      </c>
      <c r="F105" s="44">
        <f t="shared" si="8"/>
        <v>111.6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110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40</v>
      </c>
      <c r="D108" s="68">
        <f>C108/B108</f>
        <v>0.97560975609756095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 t="s">
        <v>62</v>
      </c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2"/>
      <c r="C112" s="172"/>
      <c r="D112" s="172"/>
      <c r="E112" s="172" t="s">
        <v>54</v>
      </c>
      <c r="F112" s="173"/>
      <c r="G112" s="173"/>
      <c r="H112" s="20"/>
      <c r="I112" s="109" t="s">
        <v>53</v>
      </c>
      <c r="J112" s="108" t="s">
        <v>42</v>
      </c>
      <c r="K112" s="108" t="s">
        <v>59</v>
      </c>
      <c r="L112" s="176" t="s">
        <v>45</v>
      </c>
      <c r="M112" s="176"/>
      <c r="N112" s="176"/>
      <c r="O112" s="176"/>
    </row>
    <row r="113" spans="1:15" ht="35.4" thickBot="1" x14ac:dyDescent="0.35">
      <c r="A113" s="18" t="s">
        <v>0</v>
      </c>
      <c r="B113" s="18" t="s">
        <v>61</v>
      </c>
      <c r="C113" s="18" t="s">
        <v>68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218</v>
      </c>
      <c r="D116" s="68">
        <f>C116/B116</f>
        <v>0.9732142857142857</v>
      </c>
      <c r="E116" s="39">
        <v>78.400000000000006</v>
      </c>
      <c r="F116" s="39">
        <v>78.400000000000006</v>
      </c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 t="s">
        <v>62</v>
      </c>
    </row>
    <row r="117" spans="1:15" ht="18" thickBot="1" x14ac:dyDescent="0.35">
      <c r="A117" s="36">
        <v>8169</v>
      </c>
      <c r="B117" s="37">
        <v>29</v>
      </c>
      <c r="C117" s="37">
        <v>31</v>
      </c>
      <c r="D117" s="68">
        <f>C117/B117</f>
        <v>1.0689655172413792</v>
      </c>
      <c r="E117" s="39">
        <v>10.15</v>
      </c>
      <c r="F117" s="39">
        <v>10.15</v>
      </c>
      <c r="G117" s="39"/>
      <c r="H117" s="39">
        <v>7.25</v>
      </c>
      <c r="I117" s="39">
        <v>100</v>
      </c>
      <c r="J117" s="39">
        <v>100</v>
      </c>
      <c r="K117" s="39" t="s">
        <v>62</v>
      </c>
      <c r="L117" s="33"/>
      <c r="M117" s="40" t="s">
        <v>62</v>
      </c>
      <c r="N117" s="33" t="s">
        <v>62</v>
      </c>
      <c r="O117" s="40" t="s">
        <v>62</v>
      </c>
    </row>
    <row r="118" spans="1:15" ht="18" thickBot="1" x14ac:dyDescent="0.35">
      <c r="A118" s="36" t="s">
        <v>12</v>
      </c>
      <c r="B118" s="37">
        <v>110</v>
      </c>
      <c r="C118" s="37">
        <v>122</v>
      </c>
      <c r="D118" s="68">
        <f>C118/B118</f>
        <v>1.1090909090909091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 t="s">
        <v>62</v>
      </c>
    </row>
    <row r="119" spans="1:15" ht="18" thickBot="1" x14ac:dyDescent="0.35">
      <c r="A119" s="36">
        <v>10574</v>
      </c>
      <c r="B119" s="37">
        <v>180</v>
      </c>
      <c r="C119" s="37">
        <v>173</v>
      </c>
      <c r="D119" s="68">
        <f>C119/B119</f>
        <v>0.96111111111111114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>
        <v>100</v>
      </c>
      <c r="K119" s="39" t="s">
        <v>62</v>
      </c>
      <c r="L119" s="33"/>
      <c r="M119" s="33" t="s">
        <v>62</v>
      </c>
      <c r="N119" s="40" t="s">
        <v>62</v>
      </c>
      <c r="O119" s="33" t="s">
        <v>62</v>
      </c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544</v>
      </c>
      <c r="D120" s="43">
        <f>C120/B120</f>
        <v>1.0018416206261511</v>
      </c>
      <c r="E120" s="44">
        <f>SUM(E116:E119)</f>
        <v>190.05</v>
      </c>
      <c r="F120" s="44">
        <f>SUM(F116:F119)</f>
        <v>206.55</v>
      </c>
      <c r="G120" s="44">
        <f>SUM(G116:G119)</f>
        <v>0</v>
      </c>
      <c r="H120" s="44">
        <f>SUM(H116:H119)</f>
        <v>163.25</v>
      </c>
      <c r="I120" s="44">
        <f>SUM(I116:I119)</f>
        <v>200</v>
      </c>
      <c r="J120" s="44">
        <f>SUM(J115:J119)</f>
        <v>300</v>
      </c>
      <c r="K120" s="44">
        <f>SUM(K115:K119)</f>
        <v>0</v>
      </c>
      <c r="L120" s="79"/>
      <c r="M120" s="79" t="s">
        <v>62</v>
      </c>
      <c r="N120" s="79" t="s">
        <v>62</v>
      </c>
      <c r="O120" s="79" t="s">
        <v>62</v>
      </c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750</v>
      </c>
      <c r="D122" s="28">
        <f>C122/B122</f>
        <v>0.94816687737041716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2" t="s">
        <v>13</v>
      </c>
      <c r="C124" s="172"/>
      <c r="D124" s="172"/>
      <c r="E124" s="172" t="s">
        <v>55</v>
      </c>
      <c r="F124" s="173"/>
      <c r="G124" s="173"/>
      <c r="H124" s="108" t="s">
        <v>40</v>
      </c>
      <c r="I124" s="109" t="s">
        <v>53</v>
      </c>
      <c r="J124" s="108" t="s">
        <v>42</v>
      </c>
      <c r="K124" s="108"/>
      <c r="L124" s="175"/>
      <c r="M124" s="175"/>
      <c r="N124" s="175"/>
      <c r="O124" s="175"/>
    </row>
    <row r="125" spans="1:15" ht="43.5" customHeight="1" thickBot="1" x14ac:dyDescent="0.35">
      <c r="A125" s="51"/>
      <c r="B125" s="18" t="s">
        <v>60</v>
      </c>
      <c r="C125" s="18" t="s">
        <v>68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9113</v>
      </c>
      <c r="D126" s="28">
        <f>C126/B126</f>
        <v>0.98914577227830236</v>
      </c>
      <c r="E126" s="85">
        <f>SUM(+E120+E110+E105+E94+E83+E75+E69+E57+E50+E44+E32+E17+E8)</f>
        <v>2941.4000000000005</v>
      </c>
      <c r="F126" s="85">
        <f>SUM(+F120+F110+F105+F94+F83+F75+F69+F57+F50+F44+F32+F17+F8)</f>
        <v>3100.3</v>
      </c>
      <c r="G126" s="85">
        <f>SUM(+G120+G110+G105+G94+G83+G75+G69+G57+G50+G44+G32+G17+G8)</f>
        <v>350</v>
      </c>
      <c r="H126" s="85">
        <f>SUM(H8,H17,H32,H44,H50,H57,H69,H75,H83,H94,H105,H110,H120,H122)</f>
        <v>2287.8500000000004</v>
      </c>
      <c r="I126" s="85">
        <f>SUM(I120+I110+I105+I94+I83+I75+I69+I57+I50+I44+I32+I17+I8+I122)</f>
        <v>1740.8</v>
      </c>
      <c r="J126" s="85">
        <f>SUM(J8,J17,J32,J44,J50,J57,J69,J75,J83,J94,J105,J110,J120,J122)</f>
        <v>4749.1499999999996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4" t="s">
        <v>19</v>
      </c>
      <c r="B129" s="174"/>
      <c r="C129" s="174"/>
      <c r="D129" s="174"/>
      <c r="E129" s="174"/>
      <c r="F129" s="174"/>
      <c r="G129" s="177" t="s">
        <v>56</v>
      </c>
      <c r="H129" s="178"/>
      <c r="I129" s="178"/>
      <c r="J129" s="179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69</v>
      </c>
      <c r="E130" s="95" t="s">
        <v>44</v>
      </c>
      <c r="G130" s="94" t="s">
        <v>21</v>
      </c>
      <c r="H130" s="18" t="s">
        <v>60</v>
      </c>
      <c r="I130" s="148" t="s">
        <v>69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307</v>
      </c>
      <c r="E131" s="28">
        <f>D131/C131</f>
        <v>1.0132013201320131</v>
      </c>
      <c r="G131" s="30">
        <v>6</v>
      </c>
      <c r="H131" s="30">
        <v>214</v>
      </c>
      <c r="I131" s="96">
        <v>225</v>
      </c>
      <c r="J131" s="28">
        <f t="shared" ref="J131:J142" si="10">I131/H131</f>
        <v>1.0514018691588785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1411</v>
      </c>
      <c r="E132" s="28">
        <f t="shared" ref="E132:E143" si="11">D132/C132</f>
        <v>0.99576570218772054</v>
      </c>
      <c r="G132" s="30">
        <v>8</v>
      </c>
      <c r="H132" s="30">
        <v>354</v>
      </c>
      <c r="I132" s="96">
        <v>369</v>
      </c>
      <c r="J132" s="28">
        <f t="shared" si="10"/>
        <v>1.0423728813559323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1165</v>
      </c>
      <c r="E133" s="28">
        <f t="shared" si="11"/>
        <v>0.97899159663865543</v>
      </c>
      <c r="F133" s="128"/>
      <c r="G133" s="30">
        <v>1</v>
      </c>
      <c r="H133" s="30">
        <v>303</v>
      </c>
      <c r="I133" s="96">
        <v>307</v>
      </c>
      <c r="J133" s="28">
        <f t="shared" si="10"/>
        <v>1.0132013201320131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334</v>
      </c>
      <c r="E134" s="28">
        <f t="shared" si="11"/>
        <v>0.98525073746312686</v>
      </c>
      <c r="G134" s="30">
        <v>10</v>
      </c>
      <c r="H134" s="30">
        <v>1867</v>
      </c>
      <c r="I134" s="96">
        <v>1889</v>
      </c>
      <c r="J134" s="28">
        <f t="shared" si="10"/>
        <v>1.0117836100696305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119</v>
      </c>
      <c r="E135" s="28">
        <f t="shared" si="11"/>
        <v>0.92248062015503873</v>
      </c>
      <c r="G135" s="30">
        <v>13</v>
      </c>
      <c r="H135" s="30">
        <v>543</v>
      </c>
      <c r="I135" s="96">
        <v>544</v>
      </c>
      <c r="J135" s="28">
        <f t="shared" si="10"/>
        <v>1.0018416206261511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225</v>
      </c>
      <c r="E136" s="28">
        <f t="shared" si="11"/>
        <v>1.0514018691588785</v>
      </c>
      <c r="G136" s="30">
        <v>2</v>
      </c>
      <c r="H136" s="30">
        <v>1417</v>
      </c>
      <c r="I136" s="96">
        <v>1411</v>
      </c>
      <c r="J136" s="28">
        <f t="shared" si="10"/>
        <v>0.99576570218772054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1216</v>
      </c>
      <c r="E137" s="28">
        <f t="shared" si="11"/>
        <v>0.98621248986212495</v>
      </c>
      <c r="G137" s="30">
        <v>7</v>
      </c>
      <c r="H137" s="30">
        <v>1233</v>
      </c>
      <c r="I137" s="96">
        <v>1216</v>
      </c>
      <c r="J137" s="28">
        <f t="shared" si="10"/>
        <v>0.98621248986212495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369</v>
      </c>
      <c r="E138" s="28">
        <f t="shared" si="11"/>
        <v>1.0423728813559323</v>
      </c>
      <c r="G138" s="30">
        <v>4</v>
      </c>
      <c r="H138" s="30">
        <v>339</v>
      </c>
      <c r="I138" s="96">
        <v>334</v>
      </c>
      <c r="J138" s="28">
        <f t="shared" si="10"/>
        <v>0.98525073746312686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455</v>
      </c>
      <c r="E139" s="28">
        <f t="shared" si="11"/>
        <v>0.96194503171247359</v>
      </c>
      <c r="G139" s="30">
        <v>3</v>
      </c>
      <c r="H139" s="30">
        <v>1190</v>
      </c>
      <c r="I139" s="96">
        <v>1165</v>
      </c>
      <c r="J139" s="28">
        <f t="shared" si="10"/>
        <v>0.97899159663865543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1889</v>
      </c>
      <c r="E140" s="28">
        <f t="shared" si="11"/>
        <v>1.0117836100696305</v>
      </c>
      <c r="G140" s="30">
        <v>11</v>
      </c>
      <c r="H140" s="30">
        <v>300</v>
      </c>
      <c r="I140" s="96">
        <v>289</v>
      </c>
      <c r="J140" s="28">
        <f t="shared" si="10"/>
        <v>0.96333333333333337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289</v>
      </c>
      <c r="E141" s="28">
        <f t="shared" si="11"/>
        <v>0.96333333333333337</v>
      </c>
      <c r="G141" s="30">
        <v>9</v>
      </c>
      <c r="H141" s="30">
        <v>473</v>
      </c>
      <c r="I141" s="96">
        <v>455</v>
      </c>
      <c r="J141" s="28">
        <f t="shared" si="10"/>
        <v>0.96194503171247359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119</v>
      </c>
      <c r="J142" s="28">
        <f t="shared" si="10"/>
        <v>0.92248062015503873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544</v>
      </c>
      <c r="E143" s="28">
        <f t="shared" si="11"/>
        <v>1.0018416206261511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70" t="s">
        <v>17</v>
      </c>
      <c r="B145" s="170"/>
      <c r="C145" s="96">
        <f>B122</f>
        <v>791</v>
      </c>
      <c r="D145" s="96">
        <f>C122</f>
        <v>750</v>
      </c>
      <c r="E145" s="28">
        <f>D145/C145</f>
        <v>0.94816687737041716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71" t="s">
        <v>18</v>
      </c>
      <c r="B147" s="171"/>
      <c r="C147" s="99">
        <f>B126</f>
        <v>9213</v>
      </c>
      <c r="D147" s="99">
        <f>C126</f>
        <v>9113</v>
      </c>
      <c r="E147" s="28">
        <f>D147/C147</f>
        <v>0.98914577227830236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1">
    <sortCondition descending="1" ref="J131:J141"/>
  </sortState>
  <mergeCells count="25"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145:B145"/>
    <mergeCell ref="A147:B147"/>
    <mergeCell ref="B124:D124"/>
    <mergeCell ref="E124:G124"/>
    <mergeCell ref="E129:F129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2026-03-28T13:39:47Z</dcterms:modified>
</cp:coreProperties>
</file>