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151C714B-C399-486A-96F0-47CC794871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1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41" i="3"/>
  <c r="J137" i="3"/>
  <c r="J133" i="3"/>
  <c r="J138" i="3"/>
  <c r="J140" i="3"/>
  <c r="J132" i="3"/>
  <c r="J142" i="3"/>
  <c r="J134" i="3"/>
  <c r="J139" i="3"/>
  <c r="J135" i="3"/>
  <c r="J136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<sst xmlns="http://schemas.openxmlformats.org/spreadsheetml/2006/main" count="392" uniqueCount="69">
  <si>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</si>
  <si>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</si>
  <si>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</si>
  <si>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</si>
  <si>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</si>
  <si>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</si>
  <si>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</si>
  <si>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</si>
  <si>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</si>
  <si>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</si>
  <si>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</si>
  <si>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</si>
  <si>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</si>
  <si>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</si>
  <si>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</si>
  <si>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</si>
  <si>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</si>
  <si>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</si>
  <si>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</si>
  <si>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</si>
  <si>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</si>
  <si>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</si>
  <si>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</si>
  <si>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</si>
  <si>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</si>
  <si>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</si>
  <si>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</si>
  <si>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</si>
  <si>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</si>
  <si>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</si>
  <si>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</si>
  <si>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</si>
  <si>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</si>
  <si>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</si>
  <si>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</si>
  <si>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</si>
  <si>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</si>
  <si>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</si>
  <si>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</si>
  <si>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</si>
  <si>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</si>
  <si>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</si>
  <si>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</si>
  <si>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</si>
  <si>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</si>
  <si>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</si>
  <si>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</si>
  <si>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</si>
  <si>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</si>
  <si>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</si>
  <si>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</si>
  <si>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</si>
  <si>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</si>
  <si>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</si>
  <si>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</si>
  <si>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</si>
  <si>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</si>
  <si>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</si>
  <si>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</si>
  <si>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</si>
  <si>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</si>
  <si>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</si>
  <si>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</si>
  <si>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</si>
  <si>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</si>
  <si>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</si>
  <si>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1/16/2026 Total</t>
  </si>
  <si>
    <t>1/16/2026 Totals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</si>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</sst>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4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0" fontId="27" fillId="7" borderId="1" xfId="1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wrapText="1"/>
    </xf>
    <xf numFmtId="0" fontId="29" fillId="5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M7" sqref="M7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6" ht="55.2" customHeight="1" thickBot="1" x14ac:dyDescent="0.35">
      <c r="A2" s="29"/>
      <c r="B2" s="173" t="s">
        <v>13</v>
      </c>
      <c r="C2" s="173"/>
      <c r="D2" s="173"/>
      <c r="E2" s="173" t="s">
        <v>54</v>
      </c>
      <c r="F2" s="174"/>
      <c r="G2" s="174"/>
      <c r="H2" s="24"/>
      <c r="I2" s="109" t="s">
        <v>57</v>
      </c>
      <c r="J2" s="109" t="s">
        <v>42</v>
      </c>
      <c r="K2" s="109" t="s">
        <v>59</v>
      </c>
      <c r="L2" s="175" t="s">
        <v>41</v>
      </c>
      <c r="M2" s="175"/>
      <c r="N2" s="175"/>
      <c r="O2" s="175"/>
    </row>
    <row r="3" spans="1:16" ht="46.2" customHeight="1" thickBot="1" x14ac:dyDescent="0.35">
      <c r="A3" s="18" t="s">
        <v>0</v>
      </c>
      <c r="B3" s="18" t="s">
        <v>60</v>
      </c>
      <c r="C3" s="115">
        <v>46038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32</v>
      </c>
      <c r="D6" s="38">
        <f>C6/B6</f>
        <v>0.7441860465116279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/>
    </row>
    <row r="7" spans="1:16" ht="21" customHeight="1" thickBot="1" x14ac:dyDescent="0.35">
      <c r="A7" s="36">
        <v>3219</v>
      </c>
      <c r="B7" s="37">
        <v>260</v>
      </c>
      <c r="C7" s="37">
        <v>261</v>
      </c>
      <c r="D7" s="38">
        <f>C7/B7</f>
        <v>1.0038461538461538</v>
      </c>
      <c r="E7" s="126">
        <v>91</v>
      </c>
      <c r="F7" s="39">
        <v>91</v>
      </c>
      <c r="G7" s="168"/>
      <c r="H7" s="39">
        <v>65</v>
      </c>
      <c r="I7" s="39"/>
      <c r="J7" s="39">
        <v>100</v>
      </c>
      <c r="K7" s="39" t="s">
        <v>62</v>
      </c>
      <c r="L7" s="33"/>
      <c r="M7" s="33" t="s">
        <v>62</v>
      </c>
      <c r="N7" s="33" t="s">
        <v>62</v>
      </c>
      <c r="O7" s="33"/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293</v>
      </c>
      <c r="D8" s="43">
        <f>C8/B8</f>
        <v>0.96699669966996704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100</v>
      </c>
      <c r="K8" s="44">
        <f>SUM(K6:K7)</f>
        <v>0</v>
      </c>
      <c r="L8" s="45"/>
      <c r="M8" s="45" t="s">
        <v>62</v>
      </c>
      <c r="N8" s="45" t="s">
        <v>62</v>
      </c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609</v>
      </c>
      <c r="D11" s="38">
        <f>C11/B11</f>
        <v>1.0082781456953642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 t="s">
        <v>62</v>
      </c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/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300</v>
      </c>
      <c r="D14" s="38">
        <f>C14/B14</f>
        <v>0.97402597402597402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/>
      <c r="P14" s="2"/>
    </row>
    <row r="15" spans="1:16" ht="19.8" customHeight="1" thickBot="1" x14ac:dyDescent="0.4">
      <c r="A15" s="36">
        <v>4411</v>
      </c>
      <c r="B15" s="37">
        <v>107</v>
      </c>
      <c r="C15" s="37">
        <v>93</v>
      </c>
      <c r="D15" s="38">
        <f>C15/B15</f>
        <v>0.86915887850467288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324</v>
      </c>
      <c r="D16" s="38">
        <f t="shared" si="0"/>
        <v>0.99386503067484666</v>
      </c>
      <c r="E16" s="39">
        <v>114.1</v>
      </c>
      <c r="F16" s="39">
        <v>114.1</v>
      </c>
      <c r="G16" s="39"/>
      <c r="H16" s="39">
        <v>81.5</v>
      </c>
      <c r="I16" s="39"/>
      <c r="J16" s="56">
        <v>50</v>
      </c>
      <c r="K16" s="56" t="s">
        <v>62</v>
      </c>
      <c r="L16" s="33"/>
      <c r="M16" s="33" t="s">
        <v>62</v>
      </c>
      <c r="N16" s="141" t="s">
        <v>62</v>
      </c>
      <c r="O16" s="33" t="s">
        <v>62</v>
      </c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1394</v>
      </c>
      <c r="D17" s="43">
        <f>C17/B17</f>
        <v>0.98376852505292878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225</v>
      </c>
      <c r="K17" s="44">
        <f>SUM(K10:K16)</f>
        <v>0</v>
      </c>
      <c r="L17" s="45"/>
      <c r="M17" s="45" t="s">
        <v>62</v>
      </c>
      <c r="N17" s="45" t="s">
        <v>62</v>
      </c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33</v>
      </c>
      <c r="D20" s="38">
        <f t="shared" ref="D20:D32" si="1">C20/B20</f>
        <v>0.91666666666666663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345</v>
      </c>
      <c r="D21" s="38">
        <f>C21/B21</f>
        <v>0.94262295081967218</v>
      </c>
      <c r="E21" s="39">
        <v>128.1</v>
      </c>
      <c r="F21" s="39">
        <v>128.1</v>
      </c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 t="s">
        <v>62</v>
      </c>
      <c r="O21" s="33"/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67</v>
      </c>
      <c r="D22" s="38">
        <f t="shared" si="1"/>
        <v>0.98529411764705888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41</v>
      </c>
      <c r="D23" s="38">
        <f>C23/B23</f>
        <v>0.83673469387755106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 t="s">
        <v>65</v>
      </c>
      <c r="N23" s="33" t="s">
        <v>62</v>
      </c>
      <c r="O23" s="33"/>
    </row>
    <row r="24" spans="1:16" ht="20.100000000000001" customHeight="1" thickBot="1" x14ac:dyDescent="0.35">
      <c r="A24" s="36">
        <v>6364</v>
      </c>
      <c r="B24" s="37">
        <v>187</v>
      </c>
      <c r="C24" s="37">
        <v>182</v>
      </c>
      <c r="D24" s="38">
        <f t="shared" si="1"/>
        <v>0.9732620320855615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/>
    </row>
    <row r="25" spans="1:16" ht="20.100000000000001" customHeight="1" thickBot="1" x14ac:dyDescent="0.35">
      <c r="A25" s="36">
        <v>7167</v>
      </c>
      <c r="B25" s="37">
        <v>53</v>
      </c>
      <c r="C25" s="37">
        <v>48</v>
      </c>
      <c r="D25" s="38">
        <f>C25/B25</f>
        <v>0.90566037735849059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 t="s">
        <v>62</v>
      </c>
    </row>
    <row r="26" spans="1:16" ht="20.100000000000001" customHeight="1" thickBot="1" x14ac:dyDescent="0.35">
      <c r="A26" s="36">
        <v>8046</v>
      </c>
      <c r="B26" s="37">
        <v>43</v>
      </c>
      <c r="C26" s="37">
        <v>38</v>
      </c>
      <c r="D26" s="38">
        <f t="shared" si="1"/>
        <v>0.88372093023255816</v>
      </c>
      <c r="E26" s="39">
        <v>15.05</v>
      </c>
      <c r="F26" s="39">
        <v>75</v>
      </c>
      <c r="G26" s="39"/>
      <c r="H26" s="39">
        <v>10.75</v>
      </c>
      <c r="I26" s="39"/>
      <c r="J26" s="39"/>
      <c r="K26" s="39" t="s">
        <v>62</v>
      </c>
      <c r="L26" s="33"/>
      <c r="M26" s="33" t="s">
        <v>62</v>
      </c>
      <c r="N26" s="40" t="s">
        <v>62</v>
      </c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72</v>
      </c>
      <c r="D27" s="38">
        <f t="shared" si="1"/>
        <v>0.88888888888888884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 t="s">
        <v>68</v>
      </c>
      <c r="O27" s="33" t="s">
        <v>62</v>
      </c>
    </row>
    <row r="28" spans="1:16" ht="20.100000000000001" customHeight="1" thickBot="1" x14ac:dyDescent="0.35">
      <c r="A28" s="36">
        <v>9501</v>
      </c>
      <c r="B28" s="37">
        <v>56</v>
      </c>
      <c r="C28" s="37">
        <v>56</v>
      </c>
      <c r="D28" s="38">
        <f>C28/B28</f>
        <v>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>
        <v>35</v>
      </c>
      <c r="K28" s="39" t="s">
        <v>62</v>
      </c>
      <c r="L28" s="40"/>
      <c r="M28" s="33" t="s">
        <v>62</v>
      </c>
      <c r="N28" s="33" t="s">
        <v>62</v>
      </c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185</v>
      </c>
      <c r="D29" s="38">
        <f t="shared" si="1"/>
        <v>0.95854922279792742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>
        <v>167</v>
      </c>
      <c r="K29" s="39" t="s">
        <v>62</v>
      </c>
      <c r="L29" s="33"/>
      <c r="M29" s="33" t="s">
        <v>62</v>
      </c>
      <c r="N29" s="33" t="s">
        <v>62</v>
      </c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/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1125</v>
      </c>
      <c r="D32" s="43">
        <f t="shared" si="1"/>
        <v>0.94537815126050417</v>
      </c>
      <c r="E32" s="44">
        <f>SUM(E20:E31)</f>
        <v>416.50000000000011</v>
      </c>
      <c r="F32" s="44">
        <f>SUM(F20:F31)</f>
        <v>489.6</v>
      </c>
      <c r="G32" s="44">
        <f>SUM(G19:G31)</f>
        <v>150</v>
      </c>
      <c r="H32" s="44">
        <f>SUM(H19:H31)</f>
        <v>321.5</v>
      </c>
      <c r="I32" s="44">
        <f>SUM(I19:I31)</f>
        <v>150</v>
      </c>
      <c r="J32" s="44">
        <f>SUM(J19:J31)</f>
        <v>577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1" t="s">
        <v>13</v>
      </c>
      <c r="C34" s="171"/>
      <c r="D34" s="171"/>
      <c r="E34" s="171" t="s">
        <v>54</v>
      </c>
      <c r="F34" s="176"/>
      <c r="G34" s="176"/>
      <c r="H34" s="20"/>
      <c r="I34" s="109" t="s">
        <v>58</v>
      </c>
      <c r="J34" s="108" t="s">
        <v>42</v>
      </c>
      <c r="K34" s="108" t="s">
        <v>59</v>
      </c>
      <c r="L34" s="175" t="s">
        <v>39</v>
      </c>
      <c r="M34" s="175"/>
      <c r="N34" s="175"/>
      <c r="O34" s="175"/>
    </row>
    <row r="35" spans="1:15" ht="46.2" customHeight="1" thickBot="1" x14ac:dyDescent="0.35">
      <c r="A35" s="23" t="s">
        <v>0</v>
      </c>
      <c r="B35" s="18" t="s">
        <v>60</v>
      </c>
      <c r="C35" s="115">
        <v>46038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63</v>
      </c>
      <c r="D38" s="38">
        <f t="shared" ref="D38:D43" si="2">C38/B38</f>
        <v>0.984375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 t="s">
        <v>62</v>
      </c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 t="s">
        <v>62</v>
      </c>
    </row>
    <row r="40" spans="1:15" ht="20.100000000000001" customHeight="1" thickBot="1" x14ac:dyDescent="0.35">
      <c r="A40" s="36">
        <v>8163</v>
      </c>
      <c r="B40" s="37">
        <v>58</v>
      </c>
      <c r="C40" s="37">
        <v>54</v>
      </c>
      <c r="D40" s="38">
        <f>C40/B40</f>
        <v>0.93103448275862066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/>
      <c r="M40" s="33" t="s">
        <v>62</v>
      </c>
      <c r="N40" s="33" t="s">
        <v>64</v>
      </c>
      <c r="O40" s="33"/>
    </row>
    <row r="41" spans="1:15" ht="20.100000000000001" customHeight="1" thickBot="1" x14ac:dyDescent="0.35">
      <c r="A41" s="36">
        <v>8759</v>
      </c>
      <c r="B41" s="37">
        <v>36</v>
      </c>
      <c r="C41" s="37">
        <v>36</v>
      </c>
      <c r="D41" s="38">
        <f t="shared" si="2"/>
        <v>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/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/>
    </row>
    <row r="43" spans="1:15" ht="19.8" customHeight="1" thickBot="1" x14ac:dyDescent="0.35">
      <c r="A43" s="36">
        <v>9954</v>
      </c>
      <c r="B43" s="37">
        <v>116</v>
      </c>
      <c r="C43" s="37">
        <v>118</v>
      </c>
      <c r="D43" s="38">
        <f t="shared" si="2"/>
        <v>1.0172413793103448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/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336</v>
      </c>
      <c r="D44" s="43">
        <f>C44/B44</f>
        <v>0.99115044247787609</v>
      </c>
      <c r="E44" s="44">
        <f>SUM(E38:E43)</f>
        <v>118.65</v>
      </c>
      <c r="F44" s="44">
        <f>SUM(F38:F43)</f>
        <v>106.05000000000001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400</v>
      </c>
      <c r="K44" s="44">
        <f>SUM(K37:K43)</f>
        <v>0</v>
      </c>
      <c r="L44" s="45"/>
      <c r="M44" s="45" t="s">
        <v>62</v>
      </c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66</v>
      </c>
      <c r="D47" s="38">
        <f>C47/B47</f>
        <v>0.8571428571428571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22</v>
      </c>
      <c r="D48" s="38">
        <f>C48/B48</f>
        <v>0.95652173913043481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 t="s">
        <v>62</v>
      </c>
    </row>
    <row r="49" spans="1:15" ht="20.100000000000001" customHeight="1" thickBot="1" x14ac:dyDescent="0.35">
      <c r="A49" s="36">
        <v>8243</v>
      </c>
      <c r="B49" s="37">
        <v>29</v>
      </c>
      <c r="C49" s="37">
        <v>29</v>
      </c>
      <c r="D49" s="38">
        <f>C49/B49</f>
        <v>1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117</v>
      </c>
      <c r="D50" s="43">
        <f>C50/B50</f>
        <v>0.90697674418604646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27</v>
      </c>
      <c r="D53" s="38">
        <f t="shared" ref="D53:D57" si="3">C53/B53</f>
        <v>1.173913043478261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 t="s">
        <v>62</v>
      </c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58</v>
      </c>
      <c r="D54" s="38">
        <f t="shared" si="3"/>
        <v>1</v>
      </c>
      <c r="E54" s="39">
        <v>20.3</v>
      </c>
      <c r="F54" s="39">
        <v>20.3</v>
      </c>
      <c r="G54" s="39"/>
      <c r="H54" s="39">
        <v>14.5</v>
      </c>
      <c r="I54" s="39">
        <v>100</v>
      </c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/>
    </row>
    <row r="55" spans="1:15" ht="20.100000000000001" customHeight="1" thickBot="1" x14ac:dyDescent="0.35">
      <c r="A55" s="36">
        <v>1264</v>
      </c>
      <c r="B55" s="37">
        <v>99</v>
      </c>
      <c r="C55" s="37">
        <v>100</v>
      </c>
      <c r="D55" s="38">
        <f t="shared" si="3"/>
        <v>1.0101010101010102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/>
      <c r="K55" s="39" t="s">
        <v>62</v>
      </c>
      <c r="L55" s="33"/>
      <c r="M55" s="40" t="s">
        <v>62</v>
      </c>
      <c r="N55" s="40" t="s">
        <v>62</v>
      </c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217</v>
      </c>
      <c r="D57" s="43">
        <f t="shared" si="3"/>
        <v>1.014018691588785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124.75</v>
      </c>
      <c r="J57" s="66">
        <f>SUM(J52:J56)</f>
        <v>300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1" t="s">
        <v>13</v>
      </c>
      <c r="C59" s="171"/>
      <c r="D59" s="171"/>
      <c r="E59" s="171" t="s">
        <v>54</v>
      </c>
      <c r="F59" s="176"/>
      <c r="G59" s="176"/>
      <c r="H59" s="20"/>
      <c r="I59" s="109" t="s">
        <v>53</v>
      </c>
      <c r="J59" s="108" t="s">
        <v>42</v>
      </c>
      <c r="K59" s="108" t="s">
        <v>59</v>
      </c>
      <c r="L59" s="175" t="s">
        <v>39</v>
      </c>
      <c r="M59" s="175"/>
      <c r="N59" s="175"/>
      <c r="O59" s="175"/>
    </row>
    <row r="60" spans="1:15" ht="28.8" customHeight="1" thickBot="1" x14ac:dyDescent="0.35">
      <c r="A60" s="18" t="s">
        <v>0</v>
      </c>
      <c r="B60" s="18" t="s">
        <v>60</v>
      </c>
      <c r="C60" s="136">
        <v>46038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70"/>
      <c r="B61" s="170"/>
      <c r="C61" s="170"/>
      <c r="D61" s="170"/>
      <c r="E61" s="170"/>
      <c r="F61" s="170"/>
      <c r="G61" s="170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74</v>
      </c>
      <c r="D63" s="38">
        <f t="shared" ref="D63:D69" si="4">C63/B63</f>
        <v>0.69811320754716977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 t="s">
        <v>62</v>
      </c>
      <c r="O63" s="33"/>
    </row>
    <row r="64" spans="1:15" ht="20.100000000000001" customHeight="1" thickBot="1" x14ac:dyDescent="0.35">
      <c r="A64" s="36" t="s">
        <v>7</v>
      </c>
      <c r="B64" s="37">
        <v>594</v>
      </c>
      <c r="C64" s="37">
        <v>580</v>
      </c>
      <c r="D64" s="38">
        <f t="shared" si="4"/>
        <v>0.97643097643097643</v>
      </c>
      <c r="E64" s="39">
        <v>207.9</v>
      </c>
      <c r="F64" s="39"/>
      <c r="G64" s="39"/>
      <c r="H64" s="39"/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103</v>
      </c>
      <c r="D65" s="38">
        <f t="shared" si="4"/>
        <v>0.96261682242990654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 t="s">
        <v>62</v>
      </c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11</v>
      </c>
      <c r="D66" s="38">
        <f t="shared" si="4"/>
        <v>0.84615384615384615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45</v>
      </c>
      <c r="D67" s="38">
        <f t="shared" si="4"/>
        <v>1.1842105263157894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349</v>
      </c>
      <c r="D68" s="38">
        <f t="shared" si="4"/>
        <v>0.93066666666666664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 t="s">
        <v>62</v>
      </c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1162</v>
      </c>
      <c r="D69" s="43">
        <f t="shared" si="4"/>
        <v>0.94241686942416869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525</v>
      </c>
      <c r="K69" s="44">
        <f>SUM(K62:K68)</f>
        <v>0</v>
      </c>
      <c r="L69" s="45"/>
      <c r="M69" s="45" t="s">
        <v>62</v>
      </c>
      <c r="N69" s="45"/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207</v>
      </c>
      <c r="D72" s="68">
        <f>C72/B72</f>
        <v>1.0349999999999999</v>
      </c>
      <c r="E72" s="39">
        <v>70</v>
      </c>
      <c r="F72" s="39">
        <v>70</v>
      </c>
      <c r="G72" s="39"/>
      <c r="H72" s="39">
        <v>50</v>
      </c>
      <c r="I72" s="39"/>
      <c r="J72" s="39">
        <v>500</v>
      </c>
      <c r="K72" s="39" t="s">
        <v>62</v>
      </c>
      <c r="L72" s="33"/>
      <c r="M72" s="33" t="s">
        <v>62</v>
      </c>
      <c r="N72" s="33" t="s">
        <v>62</v>
      </c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106</v>
      </c>
      <c r="D73" s="68">
        <f>C73/B73</f>
        <v>1.0095238095238095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 t="s">
        <v>62</v>
      </c>
    </row>
    <row r="74" spans="1:20" ht="20.100000000000001" customHeight="1" thickBot="1" x14ac:dyDescent="0.35">
      <c r="A74" s="36">
        <v>12202</v>
      </c>
      <c r="B74" s="37">
        <v>49</v>
      </c>
      <c r="C74" s="37">
        <v>51</v>
      </c>
      <c r="D74" s="68">
        <f>C74/B74</f>
        <v>1.0408163265306123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364</v>
      </c>
      <c r="D75" s="43">
        <f>C75/B75</f>
        <v>1.0282485875706215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600</v>
      </c>
      <c r="K75" s="121">
        <f>SUM(K71:K74)</f>
        <v>0</v>
      </c>
      <c r="L75" s="131"/>
      <c r="M75" s="130" t="s">
        <v>62</v>
      </c>
      <c r="N75" s="130" t="s">
        <v>62</v>
      </c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163</v>
      </c>
      <c r="D78" s="68">
        <f t="shared" ref="D78:D81" si="5">C78/B78</f>
        <v>0.95882352941176474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/>
      <c r="M78" s="50" t="s">
        <v>62</v>
      </c>
      <c r="N78" s="50" t="s">
        <v>62</v>
      </c>
      <c r="O78" s="50" t="s">
        <v>62</v>
      </c>
    </row>
    <row r="79" spans="1:20" ht="20.100000000000001" customHeight="1" thickBot="1" x14ac:dyDescent="0.35">
      <c r="A79" s="57">
        <v>1184</v>
      </c>
      <c r="B79" s="62">
        <v>31</v>
      </c>
      <c r="C79" s="62">
        <v>26</v>
      </c>
      <c r="D79" s="69">
        <f t="shared" si="5"/>
        <v>0.83870967741935487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 t="s">
        <v>62</v>
      </c>
    </row>
    <row r="80" spans="1:20" ht="20.100000000000001" customHeight="1" thickBot="1" x14ac:dyDescent="0.35">
      <c r="A80" s="36">
        <v>4667</v>
      </c>
      <c r="B80" s="37">
        <v>117</v>
      </c>
      <c r="C80" s="37">
        <v>116</v>
      </c>
      <c r="D80" s="68">
        <f t="shared" si="5"/>
        <v>0.99145299145299148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 t="s">
        <v>62</v>
      </c>
    </row>
    <row r="81" spans="1:15" ht="20.100000000000001" customHeight="1" thickBot="1" x14ac:dyDescent="0.35">
      <c r="A81" s="36">
        <v>7726</v>
      </c>
      <c r="B81" s="37">
        <v>91</v>
      </c>
      <c r="C81" s="37">
        <v>89</v>
      </c>
      <c r="D81" s="68">
        <f t="shared" si="5"/>
        <v>0.97802197802197799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55</v>
      </c>
      <c r="D82" s="68">
        <f>C82/B82</f>
        <v>0.859375</v>
      </c>
      <c r="E82" s="39">
        <v>22.4</v>
      </c>
      <c r="F82" s="39">
        <v>35.200000000000003</v>
      </c>
      <c r="G82" s="39"/>
      <c r="H82" s="39">
        <v>28.2</v>
      </c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/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449</v>
      </c>
      <c r="D83" s="43">
        <f>C83/B83</f>
        <v>0.94926004228329808</v>
      </c>
      <c r="E83" s="44">
        <f>SUM(E78:E82)</f>
        <v>165.9</v>
      </c>
      <c r="F83" s="44">
        <f>SUM(F78:F82)</f>
        <v>162.19999999999999</v>
      </c>
      <c r="G83" s="44">
        <f>SUM(G78:G82)</f>
        <v>100</v>
      </c>
      <c r="H83" s="44">
        <f>SUM(H78:H82)</f>
        <v>130.44999999999999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/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41</v>
      </c>
      <c r="D86" s="68">
        <f t="shared" ref="D86:D94" si="6">C86/B86</f>
        <v>0.97619047619047616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/>
    </row>
    <row r="87" spans="1:15" ht="20.100000000000001" customHeight="1" thickBot="1" x14ac:dyDescent="0.35">
      <c r="A87" s="57">
        <v>1177</v>
      </c>
      <c r="B87" s="62">
        <v>45</v>
      </c>
      <c r="C87" s="62">
        <v>47</v>
      </c>
      <c r="D87" s="69">
        <f t="shared" si="6"/>
        <v>1.0444444444444445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1165</v>
      </c>
      <c r="D88" s="68">
        <f t="shared" si="6"/>
        <v>1.0121633362293658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 t="s">
        <v>62</v>
      </c>
      <c r="O88" s="33"/>
    </row>
    <row r="89" spans="1:15" ht="20.100000000000001" customHeight="1" thickBot="1" x14ac:dyDescent="0.35">
      <c r="A89" s="36">
        <v>3150</v>
      </c>
      <c r="B89" s="37">
        <v>168</v>
      </c>
      <c r="C89" s="37">
        <v>168</v>
      </c>
      <c r="D89" s="68">
        <f t="shared" si="6"/>
        <v>1</v>
      </c>
      <c r="E89" s="39">
        <v>58.8</v>
      </c>
      <c r="F89" s="39">
        <v>59</v>
      </c>
      <c r="G89" s="39"/>
      <c r="H89" s="39">
        <v>42</v>
      </c>
      <c r="I89" s="39"/>
      <c r="J89" s="39">
        <v>5</v>
      </c>
      <c r="K89" s="39" t="s">
        <v>62</v>
      </c>
      <c r="L89" s="33"/>
      <c r="M89" s="33" t="s">
        <v>62</v>
      </c>
      <c r="N89" s="33" t="s">
        <v>62</v>
      </c>
      <c r="O89" s="33"/>
    </row>
    <row r="90" spans="1:15" ht="20.100000000000001" customHeight="1" thickBot="1" x14ac:dyDescent="0.35">
      <c r="A90" s="36">
        <v>7327</v>
      </c>
      <c r="B90" s="37">
        <v>132</v>
      </c>
      <c r="C90" s="37">
        <v>131</v>
      </c>
      <c r="D90" s="68">
        <f t="shared" si="6"/>
        <v>0.99242424242424243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239</v>
      </c>
      <c r="D91" s="68">
        <f t="shared" si="6"/>
        <v>0.94094488188976377</v>
      </c>
      <c r="E91" s="39">
        <v>88.9</v>
      </c>
      <c r="F91" s="39"/>
      <c r="G91" s="39"/>
      <c r="H91" s="39"/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/>
    </row>
    <row r="92" spans="1:15" ht="21.6" customHeight="1" thickBot="1" x14ac:dyDescent="0.35">
      <c r="A92" s="57">
        <v>8469</v>
      </c>
      <c r="B92" s="62">
        <v>43</v>
      </c>
      <c r="C92" s="62">
        <v>42</v>
      </c>
      <c r="D92" s="69">
        <f t="shared" si="6"/>
        <v>0.97674418604651159</v>
      </c>
      <c r="E92" s="39">
        <v>15.05</v>
      </c>
      <c r="F92" s="39"/>
      <c r="G92" s="39"/>
      <c r="H92" s="39"/>
      <c r="I92" s="39"/>
      <c r="J92" s="39"/>
      <c r="K92" s="39" t="s">
        <v>62</v>
      </c>
      <c r="L92" s="33"/>
      <c r="M92" s="70" t="s">
        <v>62</v>
      </c>
      <c r="N92" s="33" t="s">
        <v>62</v>
      </c>
      <c r="O92" s="33"/>
    </row>
    <row r="93" spans="1:15" ht="21.6" customHeight="1" thickBot="1" x14ac:dyDescent="0.35">
      <c r="A93" s="57">
        <v>9274</v>
      </c>
      <c r="B93" s="62">
        <v>32</v>
      </c>
      <c r="C93" s="62">
        <v>27</v>
      </c>
      <c r="D93" s="69">
        <f t="shared" si="6"/>
        <v>0.84375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/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1860</v>
      </c>
      <c r="D94" s="113">
        <f t="shared" si="6"/>
        <v>0.99625066952329944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359.5</v>
      </c>
      <c r="I94" s="72">
        <f>SUM(I85:I93)</f>
        <v>500</v>
      </c>
      <c r="J94" s="72">
        <f>SUM(J85:J93)</f>
        <v>45</v>
      </c>
      <c r="K94" s="72">
        <f>SUM(K85:K93)</f>
        <v>0</v>
      </c>
      <c r="L94" s="45"/>
      <c r="M94" s="73"/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1" t="s">
        <v>13</v>
      </c>
      <c r="C96" s="171"/>
      <c r="D96" s="171"/>
      <c r="E96" s="171" t="s">
        <v>54</v>
      </c>
      <c r="F96" s="176"/>
      <c r="G96" s="176"/>
      <c r="H96" s="20"/>
      <c r="I96" s="109" t="s">
        <v>57</v>
      </c>
      <c r="J96" s="108" t="s">
        <v>42</v>
      </c>
      <c r="K96" s="108" t="s">
        <v>59</v>
      </c>
      <c r="L96" s="175" t="s">
        <v>39</v>
      </c>
      <c r="M96" s="175"/>
      <c r="N96" s="175"/>
      <c r="O96" s="175"/>
    </row>
    <row r="97" spans="1:16" ht="35.4" thickBot="1" x14ac:dyDescent="0.35">
      <c r="A97" s="18" t="s">
        <v>0</v>
      </c>
      <c r="B97" s="18" t="s">
        <v>61</v>
      </c>
      <c r="C97" s="169">
        <v>46038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162</v>
      </c>
      <c r="D100" s="68">
        <f t="shared" ref="D100:D105" si="7">C100/B100</f>
        <v>0.93103448275862066</v>
      </c>
      <c r="E100" s="39">
        <v>60.9</v>
      </c>
      <c r="F100" s="39"/>
      <c r="G100" s="39"/>
      <c r="H100" s="39">
        <v>43.5</v>
      </c>
      <c r="I100" s="39"/>
      <c r="J100" s="39"/>
      <c r="K100" s="39" t="s">
        <v>62</v>
      </c>
      <c r="L100" s="33"/>
      <c r="M100" s="33" t="s">
        <v>62</v>
      </c>
      <c r="N100" s="33" t="s">
        <v>62</v>
      </c>
      <c r="O100" s="33" t="s">
        <v>62</v>
      </c>
    </row>
    <row r="101" spans="1:16" ht="20.100000000000001" customHeight="1" thickBot="1" x14ac:dyDescent="0.35">
      <c r="A101" s="36">
        <v>3136</v>
      </c>
      <c r="B101" s="37">
        <v>14</v>
      </c>
      <c r="C101" s="37">
        <v>14</v>
      </c>
      <c r="D101" s="68">
        <f t="shared" si="7"/>
        <v>1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>
        <v>20</v>
      </c>
      <c r="K101" s="39" t="s">
        <v>62</v>
      </c>
      <c r="L101" s="33"/>
      <c r="M101" s="33" t="s">
        <v>62</v>
      </c>
      <c r="N101" s="33" t="s">
        <v>62</v>
      </c>
      <c r="O101" s="33" t="s">
        <v>62</v>
      </c>
    </row>
    <row r="102" spans="1:16" ht="20.100000000000001" customHeight="1" thickBot="1" x14ac:dyDescent="0.35">
      <c r="A102" s="36">
        <v>4204</v>
      </c>
      <c r="B102" s="37">
        <v>24</v>
      </c>
      <c r="C102" s="37">
        <v>24</v>
      </c>
      <c r="D102" s="68">
        <f t="shared" si="7"/>
        <v>1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 t="s">
        <v>62</v>
      </c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59</v>
      </c>
      <c r="D104" s="68">
        <f t="shared" si="7"/>
        <v>1.0172413793103448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/>
      <c r="K104" s="39" t="s">
        <v>62</v>
      </c>
      <c r="L104" s="33"/>
      <c r="M104" s="33" t="s">
        <v>62</v>
      </c>
      <c r="N104" s="33" t="s">
        <v>62</v>
      </c>
      <c r="O104" s="33"/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290</v>
      </c>
      <c r="D105" s="43">
        <f t="shared" si="7"/>
        <v>0.96666666666666667</v>
      </c>
      <c r="E105" s="44">
        <f t="shared" ref="E105:I105" si="8">SUM(E100:E104)</f>
        <v>105</v>
      </c>
      <c r="F105" s="44">
        <f t="shared" si="8"/>
        <v>50.7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35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41</v>
      </c>
      <c r="D108" s="68">
        <f>C108/B108</f>
        <v>1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 t="s">
        <v>62</v>
      </c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1"/>
      <c r="C112" s="171"/>
      <c r="D112" s="171"/>
      <c r="E112" s="171" t="s">
        <v>54</v>
      </c>
      <c r="F112" s="176"/>
      <c r="G112" s="176"/>
      <c r="H112" s="20"/>
      <c r="I112" s="109" t="s">
        <v>53</v>
      </c>
      <c r="J112" s="108" t="s">
        <v>42</v>
      </c>
      <c r="K112" s="108" t="s">
        <v>59</v>
      </c>
      <c r="L112" s="175" t="s">
        <v>45</v>
      </c>
      <c r="M112" s="175"/>
      <c r="N112" s="175"/>
      <c r="O112" s="175"/>
    </row>
    <row r="113" spans="1:15" ht="35.4" thickBot="1" x14ac:dyDescent="0.35">
      <c r="A113" s="18" t="s">
        <v>0</v>
      </c>
      <c r="B113" s="18" t="s">
        <v>61</v>
      </c>
      <c r="C113" s="18" t="s">
        <v>66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203</v>
      </c>
      <c r="D116" s="68">
        <f>C116/B116</f>
        <v>0.90625</v>
      </c>
      <c r="E116" s="39">
        <v>78.400000000000006</v>
      </c>
      <c r="F116" s="39"/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/>
    </row>
    <row r="117" spans="1:15" ht="18" thickBot="1" x14ac:dyDescent="0.35">
      <c r="A117" s="36">
        <v>8169</v>
      </c>
      <c r="B117" s="37">
        <v>29</v>
      </c>
      <c r="C117" s="37">
        <v>30</v>
      </c>
      <c r="D117" s="68">
        <f>C117/B117</f>
        <v>1.0344827586206897</v>
      </c>
      <c r="E117" s="39">
        <v>10.15</v>
      </c>
      <c r="F117" s="39">
        <v>10.15</v>
      </c>
      <c r="G117" s="39"/>
      <c r="H117" s="39">
        <v>7.25</v>
      </c>
      <c r="I117" s="39">
        <v>100</v>
      </c>
      <c r="J117" s="39"/>
      <c r="K117" s="39" t="s">
        <v>62</v>
      </c>
      <c r="L117" s="33"/>
      <c r="M117" s="40" t="s">
        <v>62</v>
      </c>
      <c r="N117" s="33" t="s">
        <v>62</v>
      </c>
      <c r="O117" s="40" t="s">
        <v>62</v>
      </c>
    </row>
    <row r="118" spans="1:15" ht="18" thickBot="1" x14ac:dyDescent="0.35">
      <c r="A118" s="36" t="s">
        <v>12</v>
      </c>
      <c r="B118" s="37">
        <v>110</v>
      </c>
      <c r="C118" s="37">
        <v>115</v>
      </c>
      <c r="D118" s="68">
        <f>C118/B118</f>
        <v>1.0454545454545454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/>
    </row>
    <row r="119" spans="1:15" ht="18" thickBot="1" x14ac:dyDescent="0.35">
      <c r="A119" s="36">
        <v>10574</v>
      </c>
      <c r="B119" s="37">
        <v>180</v>
      </c>
      <c r="C119" s="37">
        <v>163</v>
      </c>
      <c r="D119" s="68">
        <f>C119/B119</f>
        <v>0.90555555555555556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511</v>
      </c>
      <c r="D120" s="43">
        <f>C120/B120</f>
        <v>0.94106813996316763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200</v>
      </c>
      <c r="J120" s="44">
        <f>SUM(J115:J119)</f>
        <v>100</v>
      </c>
      <c r="K120" s="44">
        <f>SUM(K115:K119)</f>
        <v>0</v>
      </c>
      <c r="L120" s="79"/>
      <c r="M120" s="79" t="s">
        <v>62</v>
      </c>
      <c r="N120" s="79" t="s">
        <v>62</v>
      </c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756</v>
      </c>
      <c r="D122" s="28">
        <f>C122/B122</f>
        <v>0.95575221238938057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1" t="s">
        <v>13</v>
      </c>
      <c r="C124" s="171"/>
      <c r="D124" s="171"/>
      <c r="E124" s="171" t="s">
        <v>55</v>
      </c>
      <c r="F124" s="176"/>
      <c r="G124" s="176"/>
      <c r="H124" s="108" t="s">
        <v>40</v>
      </c>
      <c r="I124" s="109" t="s">
        <v>53</v>
      </c>
      <c r="J124" s="108" t="s">
        <v>42</v>
      </c>
      <c r="K124" s="108"/>
      <c r="L124" s="177"/>
      <c r="M124" s="177"/>
      <c r="N124" s="177"/>
      <c r="O124" s="177"/>
    </row>
    <row r="125" spans="1:15" ht="43.5" customHeight="1" thickBot="1" x14ac:dyDescent="0.35">
      <c r="A125" s="51"/>
      <c r="B125" s="18" t="s">
        <v>60</v>
      </c>
      <c r="C125" s="18" t="s">
        <v>66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8915</v>
      </c>
      <c r="D126" s="28">
        <f>C126/B126</f>
        <v>0.96765440138934111</v>
      </c>
      <c r="E126" s="85">
        <f>SUM(+E120+E110+E105+E94+E83+E75+E69+E57+E50+E44+E32+E17+E8)</f>
        <v>2941.4000000000005</v>
      </c>
      <c r="F126" s="85">
        <f>SUM(+F120+F110+F105+F94+F83+F75+F69+F57+F50+F44+F32+F17+F8)</f>
        <v>2510.0500000000002</v>
      </c>
      <c r="G126" s="85">
        <f>SUM(+G120+G110+G105+G94+G83+G75+G69+G57+G50+G44+G32+G17+G8)</f>
        <v>350</v>
      </c>
      <c r="H126" s="85">
        <f>SUM(H8,H17,H32,H44,H50,H57,H69,H75,H83,H94,H105,H110,H120,H122)</f>
        <v>1882.7</v>
      </c>
      <c r="I126" s="85">
        <f>SUM(I120+I110+I105+I94+I83+I75+I69+I57+I50+I44+I32+I17+I8+I122)</f>
        <v>2115.8000000000002</v>
      </c>
      <c r="J126" s="85">
        <f>SUM(J8,J17,J32,J44,J50,J57,J69,J75,J83,J94,J105,J110,J120,J122)</f>
        <v>3207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8" t="s">
        <v>19</v>
      </c>
      <c r="B129" s="178"/>
      <c r="C129" s="178"/>
      <c r="D129" s="178"/>
      <c r="E129" s="178"/>
      <c r="F129" s="178"/>
      <c r="G129" s="179" t="s">
        <v>56</v>
      </c>
      <c r="H129" s="180"/>
      <c r="I129" s="180"/>
      <c r="J129" s="181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67</v>
      </c>
      <c r="E130" s="95" t="s">
        <v>44</v>
      </c>
      <c r="G130" s="94" t="s">
        <v>21</v>
      </c>
      <c r="H130" s="18" t="s">
        <v>60</v>
      </c>
      <c r="I130" s="148" t="s">
        <v>67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293</v>
      </c>
      <c r="E131" s="28">
        <f>D131/C131</f>
        <v>0.96699669966996704</v>
      </c>
      <c r="G131" s="30">
        <v>8</v>
      </c>
      <c r="H131" s="30">
        <v>354</v>
      </c>
      <c r="I131" s="96">
        <v>364</v>
      </c>
      <c r="J131" s="28">
        <f t="shared" ref="J131:J142" si="10">I131/H131</f>
        <v>1.0282485875706215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1394</v>
      </c>
      <c r="E132" s="28">
        <f t="shared" ref="E132:E143" si="11">D132/C132</f>
        <v>0.98376852505292878</v>
      </c>
      <c r="G132" s="30">
        <v>6</v>
      </c>
      <c r="H132" s="30">
        <v>214</v>
      </c>
      <c r="I132" s="96">
        <v>217</v>
      </c>
      <c r="J132" s="28">
        <f t="shared" si="10"/>
        <v>1.014018691588785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1125</v>
      </c>
      <c r="E133" s="28">
        <f t="shared" si="11"/>
        <v>0.94537815126050417</v>
      </c>
      <c r="F133" s="128"/>
      <c r="G133" s="30">
        <v>10</v>
      </c>
      <c r="H133" s="30">
        <v>1867</v>
      </c>
      <c r="I133" s="96">
        <v>1860</v>
      </c>
      <c r="J133" s="28">
        <f t="shared" si="10"/>
        <v>0.99625066952329944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336</v>
      </c>
      <c r="E134" s="28">
        <f t="shared" si="11"/>
        <v>0.99115044247787609</v>
      </c>
      <c r="G134" s="30">
        <v>4</v>
      </c>
      <c r="H134" s="30">
        <v>339</v>
      </c>
      <c r="I134" s="96">
        <v>336</v>
      </c>
      <c r="J134" s="28">
        <f t="shared" si="10"/>
        <v>0.99115044247787609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117</v>
      </c>
      <c r="E135" s="28">
        <f t="shared" si="11"/>
        <v>0.90697674418604646</v>
      </c>
      <c r="G135" s="30">
        <v>2</v>
      </c>
      <c r="H135" s="30">
        <v>1417</v>
      </c>
      <c r="I135" s="96">
        <v>1394</v>
      </c>
      <c r="J135" s="28">
        <f t="shared" si="10"/>
        <v>0.98376852505292878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217</v>
      </c>
      <c r="E136" s="28">
        <f t="shared" si="11"/>
        <v>1.014018691588785</v>
      </c>
      <c r="G136" s="30">
        <v>1</v>
      </c>
      <c r="H136" s="30">
        <v>303</v>
      </c>
      <c r="I136" s="96">
        <v>293</v>
      </c>
      <c r="J136" s="28">
        <f t="shared" si="10"/>
        <v>0.96699669966996704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1162</v>
      </c>
      <c r="E137" s="28">
        <f t="shared" si="11"/>
        <v>0.94241686942416869</v>
      </c>
      <c r="G137" s="30">
        <v>11</v>
      </c>
      <c r="H137" s="30">
        <v>300</v>
      </c>
      <c r="I137" s="96">
        <v>290</v>
      </c>
      <c r="J137" s="28">
        <f t="shared" si="10"/>
        <v>0.96666666666666667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364</v>
      </c>
      <c r="E138" s="28">
        <f t="shared" si="11"/>
        <v>1.0282485875706215</v>
      </c>
      <c r="G138" s="30">
        <v>9</v>
      </c>
      <c r="H138" s="30">
        <v>473</v>
      </c>
      <c r="I138" s="96">
        <v>449</v>
      </c>
      <c r="J138" s="28">
        <f t="shared" si="10"/>
        <v>0.94926004228329808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449</v>
      </c>
      <c r="E139" s="28">
        <f t="shared" si="11"/>
        <v>0.94926004228329808</v>
      </c>
      <c r="G139" s="30">
        <v>3</v>
      </c>
      <c r="H139" s="30">
        <v>1190</v>
      </c>
      <c r="I139" s="96">
        <v>1125</v>
      </c>
      <c r="J139" s="28">
        <f t="shared" si="10"/>
        <v>0.94537815126050417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1860</v>
      </c>
      <c r="E140" s="28">
        <f t="shared" si="11"/>
        <v>0.99625066952329944</v>
      </c>
      <c r="G140" s="30">
        <v>7</v>
      </c>
      <c r="H140" s="30">
        <v>1233</v>
      </c>
      <c r="I140" s="96">
        <v>1162</v>
      </c>
      <c r="J140" s="28">
        <f t="shared" si="10"/>
        <v>0.94241686942416869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290</v>
      </c>
      <c r="E141" s="28">
        <f t="shared" si="11"/>
        <v>0.96666666666666667</v>
      </c>
      <c r="G141" s="30">
        <v>13</v>
      </c>
      <c r="H141" s="30">
        <v>543</v>
      </c>
      <c r="I141" s="96">
        <v>511</v>
      </c>
      <c r="J141" s="28">
        <f t="shared" si="10"/>
        <v>0.94106813996316763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117</v>
      </c>
      <c r="J142" s="28">
        <f t="shared" si="10"/>
        <v>0.90697674418604646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511</v>
      </c>
      <c r="E143" s="28">
        <f t="shared" si="11"/>
        <v>0.94106813996316763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82" t="s">
        <v>17</v>
      </c>
      <c r="B145" s="182"/>
      <c r="C145" s="96">
        <f>B122</f>
        <v>791</v>
      </c>
      <c r="D145" s="96">
        <f>C122</f>
        <v>756</v>
      </c>
      <c r="E145" s="28">
        <f>D145/C145</f>
        <v>0.95575221238938057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83" t="s">
        <v>18</v>
      </c>
      <c r="B147" s="183"/>
      <c r="C147" s="99">
        <f>B126</f>
        <v>9213</v>
      </c>
      <c r="D147" s="99">
        <f>C126</f>
        <v>8915</v>
      </c>
      <c r="E147" s="28">
        <f>D147/C147</f>
        <v>0.96765440138934111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145:B145"/>
    <mergeCell ref="A147:B147"/>
    <mergeCell ref="B124:D124"/>
    <mergeCell ref="E124:G124"/>
    <mergeCell ref="E129:F129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2026-01-17T13:08:56Z</dcterms:modified>
</cp:coreProperties>
</file>