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3C444731-0DB9-4A82-93E8-998F980C75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3" l="1"/>
  <c r="F94" i="3"/>
  <c r="E126" i="3"/>
  <c r="J110" i="3"/>
  <c r="I110" i="3"/>
  <c r="G110" i="3"/>
  <c r="H110" i="3"/>
  <c r="H126" i="3" s="1"/>
  <c r="F110" i="3"/>
  <c r="E110" i="3"/>
  <c r="F120" i="3"/>
  <c r="C94" i="3"/>
  <c r="H17" i="3"/>
  <c r="H8" i="3"/>
  <c r="K32" i="3"/>
  <c r="J133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K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1" i="3"/>
  <c r="J138" i="3"/>
  <c r="J131" i="3"/>
  <c r="J135" i="3"/>
  <c r="J140" i="3"/>
  <c r="J139" i="3"/>
  <c r="J142" i="3"/>
  <c r="J137" i="3"/>
  <c r="J136" i="3"/>
  <c r="J132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J126" i="3" s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I126" i="3" l="1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F126" i="3" s="1"/>
  <c r="C141" i="3"/>
  <c r="E141" i="3" s="1"/>
  <c r="E120" i="3"/>
  <c r="G126" i="3"/>
  <c r="E57" i="3"/>
  <c r="E83" i="3"/>
  <c r="F57" i="3"/>
  <c r="E50" i="3"/>
</calcChain>
</file>

<file path=xl/sharedStrings.xml><?xml version="1.0" encoding="utf-8"?>
<sst xmlns="http://schemas.openxmlformats.org/spreadsheetml/2006/main" count="275" uniqueCount="69">
  <si>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</si>
  <si>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</si>
  <si>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</si>
  <si>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</si>
  <si>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</si>
  <si>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</si>
  <si>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</si>
  <si>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</si>
  <si>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</si>
  <si>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</si>
  <si>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</si>
  <si>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</si>
  <si>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</si>
  <si>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</si>
  <si>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</si>
  <si>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</si>
  <si>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</si>
  <si>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</si>
  <si>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</si>
  <si>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</si>
  <si>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</si>
  <si>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</si>
  <si>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</si>
  <si>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</si>
  <si>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</si>
  <si>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</si>
  <si>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</si>
  <si>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</si>
  <si>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</si>
  <si>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</si>
  <si>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</si>
  <si>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</si>
  <si>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</si>
  <si>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</si>
  <si>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</si>
  <si>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</si>
  <si>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</si>
  <si>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</si>
  <si>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</si>
  <si>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</si>
  <si>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</si>
  <si>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</si>
  <si>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</si>
  <si>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</si>
  <si>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</si>
  <si>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</si>
  <si>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</si>
  <si>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</si>
  <si>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</si>
  <si>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</si>
  <si>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</si>
  <si>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</si>
  <si>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</si>
  <si>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</si>
  <si>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</si>
  <si>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</si>
  <si>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</si>
  <si>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</si>
  <si>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</si>
  <si>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</si>
  <si>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</si>
  <si>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</si>
  <si>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</si>
  <si>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Z</t>
  </si>
  <si>
    <t>Sep</t>
  </si>
  <si>
    <t>9/19/2025 Total</t>
  </si>
  <si>
    <t>9/19/25 Total</t>
  </si>
  <si>
    <t>9/19/25 Totals</t>
  </si>
  <si>
    <t>9/19/2025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</si>
</sst>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G6" sqref="G6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55.2" customHeight="1" thickBot="1" x14ac:dyDescent="0.35">
      <c r="A2" s="29"/>
      <c r="B2" s="181" t="s">
        <v>13</v>
      </c>
      <c r="C2" s="181"/>
      <c r="D2" s="181"/>
      <c r="E2" s="181" t="s">
        <v>54</v>
      </c>
      <c r="F2" s="182"/>
      <c r="G2" s="182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45919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/>
      <c r="I6" s="39"/>
      <c r="J6" s="120"/>
      <c r="K6" s="120"/>
      <c r="L6" s="107"/>
      <c r="M6" s="107" t="s">
        <v>62</v>
      </c>
      <c r="N6" s="107"/>
      <c r="O6" s="107"/>
    </row>
    <row r="7" spans="1:16" ht="21" customHeight="1" thickBot="1" x14ac:dyDescent="0.35">
      <c r="A7" s="36">
        <v>3219</v>
      </c>
      <c r="B7" s="37">
        <v>260</v>
      </c>
      <c r="C7" s="37">
        <v>233</v>
      </c>
      <c r="D7" s="38">
        <f>C7/B7</f>
        <v>0.89615384615384619</v>
      </c>
      <c r="E7" s="126">
        <v>91</v>
      </c>
      <c r="F7" s="39"/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/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264</v>
      </c>
      <c r="D8" s="43">
        <f>C8/B8</f>
        <v>0.87128712871287128</v>
      </c>
      <c r="E8" s="44">
        <f>SUM(E6:E7)</f>
        <v>106.05</v>
      </c>
      <c r="F8" s="167">
        <f>SUM(F6:F7)</f>
        <v>15.05</v>
      </c>
      <c r="G8" s="44">
        <f>SUM(G5:G7)</f>
        <v>0</v>
      </c>
      <c r="H8" s="44">
        <f>SUM(H5:H7)</f>
        <v>65</v>
      </c>
      <c r="I8" s="44">
        <f>SUM(I5:I7)</f>
        <v>0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570</v>
      </c>
      <c r="D11" s="38">
        <f>C11/B11</f>
        <v>0.94370860927152322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/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/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/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277</v>
      </c>
      <c r="D14" s="38">
        <f>C14/B14</f>
        <v>0.89935064935064934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/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69</v>
      </c>
      <c r="D15" s="38">
        <f>C15/B15</f>
        <v>0.64485981308411211</v>
      </c>
      <c r="E15" s="39">
        <v>37.450000000000003</v>
      </c>
      <c r="F15" s="39"/>
      <c r="G15" s="39"/>
      <c r="H15" s="39"/>
      <c r="I15" s="39"/>
      <c r="J15" s="39"/>
      <c r="K15" s="39"/>
      <c r="L15" s="33"/>
      <c r="M15" s="33" t="s">
        <v>62</v>
      </c>
      <c r="N15" s="33"/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315</v>
      </c>
      <c r="D16" s="38">
        <f t="shared" si="0"/>
        <v>0.96625766871165641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/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1299</v>
      </c>
      <c r="D17" s="43">
        <f>C17/B17</f>
        <v>0.91672547635850388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/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27</v>
      </c>
      <c r="D20" s="38">
        <f t="shared" ref="D20:D32" si="1">C20/B20</f>
        <v>0.75</v>
      </c>
      <c r="E20" s="39">
        <v>12.6</v>
      </c>
      <c r="F20" s="56">
        <v>16.2</v>
      </c>
      <c r="G20" s="56"/>
      <c r="H20" s="56"/>
      <c r="I20" s="39"/>
      <c r="J20" s="56">
        <v>50</v>
      </c>
      <c r="K20" s="56"/>
      <c r="L20" s="33"/>
      <c r="M20" s="33" t="s">
        <v>62</v>
      </c>
      <c r="N20" s="33"/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281</v>
      </c>
      <c r="D21" s="38">
        <f>C21/B21</f>
        <v>0.76775956284153002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/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45</v>
      </c>
      <c r="D22" s="38">
        <f t="shared" si="1"/>
        <v>0.66176470588235292</v>
      </c>
      <c r="E22" s="39">
        <v>23.8</v>
      </c>
      <c r="F22" s="39"/>
      <c r="G22" s="39"/>
      <c r="H22" s="39">
        <v>17</v>
      </c>
      <c r="I22" s="39"/>
      <c r="J22" s="39"/>
      <c r="K22" s="39"/>
      <c r="L22" s="33"/>
      <c r="M22" s="33" t="s">
        <v>62</v>
      </c>
      <c r="N22" s="33"/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/>
      <c r="N23" s="33"/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151</v>
      </c>
      <c r="D24" s="38">
        <f t="shared" si="1"/>
        <v>0.80748663101604279</v>
      </c>
      <c r="E24" s="39">
        <v>65.45</v>
      </c>
      <c r="F24" s="39"/>
      <c r="G24" s="39"/>
      <c r="H24" s="39">
        <v>46.75</v>
      </c>
      <c r="I24" s="39"/>
      <c r="J24" s="39"/>
      <c r="K24" s="39"/>
      <c r="L24" s="33"/>
      <c r="M24" s="33" t="s">
        <v>62</v>
      </c>
      <c r="N24" s="33"/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39</v>
      </c>
      <c r="D25" s="38">
        <f>C25/B25</f>
        <v>0.73584905660377353</v>
      </c>
      <c r="E25" s="39">
        <v>18.55</v>
      </c>
      <c r="F25" s="39"/>
      <c r="G25" s="39"/>
      <c r="H25" s="39">
        <v>13.25</v>
      </c>
      <c r="I25" s="39"/>
      <c r="J25" s="39"/>
      <c r="K25" s="39"/>
      <c r="L25" s="33"/>
      <c r="M25" s="33" t="s">
        <v>62</v>
      </c>
      <c r="N25" s="33"/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31</v>
      </c>
      <c r="D26" s="38">
        <f t="shared" si="1"/>
        <v>0.72093023255813948</v>
      </c>
      <c r="E26" s="39">
        <v>15.05</v>
      </c>
      <c r="F26" s="39"/>
      <c r="G26" s="39"/>
      <c r="H26" s="39"/>
      <c r="I26" s="39"/>
      <c r="J26" s="39"/>
      <c r="K26" s="39"/>
      <c r="L26" s="33"/>
      <c r="M26" s="33" t="s">
        <v>62</v>
      </c>
      <c r="N26" s="40"/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64</v>
      </c>
      <c r="D27" s="38">
        <f t="shared" si="1"/>
        <v>0.79012345679012341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28</v>
      </c>
      <c r="D28" s="38">
        <f>C28/B28</f>
        <v>0.5</v>
      </c>
      <c r="E28" s="39">
        <v>19.600000000000001</v>
      </c>
      <c r="F28" s="39">
        <v>19.600000000000001</v>
      </c>
      <c r="G28" s="39"/>
      <c r="H28" s="39"/>
      <c r="I28" s="39">
        <v>50</v>
      </c>
      <c r="J28" s="39"/>
      <c r="K28" s="39"/>
      <c r="L28" s="40"/>
      <c r="M28" s="33" t="s">
        <v>62</v>
      </c>
      <c r="N28" s="33"/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164</v>
      </c>
      <c r="D29" s="38">
        <f t="shared" si="1"/>
        <v>0.84974093264248707</v>
      </c>
      <c r="E29" s="39">
        <v>67.55</v>
      </c>
      <c r="F29" s="39">
        <v>67.55</v>
      </c>
      <c r="G29" s="39"/>
      <c r="H29" s="39">
        <v>50</v>
      </c>
      <c r="I29" s="39"/>
      <c r="J29" s="39"/>
      <c r="K29" s="39" t="s">
        <v>62</v>
      </c>
      <c r="L29" s="33"/>
      <c r="M29" s="33" t="s">
        <v>62</v>
      </c>
      <c r="N29" s="33"/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/>
      <c r="G30" s="39"/>
      <c r="H30" s="39"/>
      <c r="I30" s="39"/>
      <c r="J30" s="39"/>
      <c r="K30" s="39" t="s">
        <v>62</v>
      </c>
      <c r="L30" s="33"/>
      <c r="M30" s="33" t="s">
        <v>62</v>
      </c>
      <c r="N30" s="33"/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30</v>
      </c>
      <c r="D31" s="38">
        <f t="shared" si="1"/>
        <v>1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/>
      <c r="L31" s="33"/>
      <c r="M31" s="59" t="s">
        <v>62</v>
      </c>
      <c r="N31" s="33"/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921</v>
      </c>
      <c r="D32" s="43">
        <f t="shared" si="1"/>
        <v>0.7739495798319328</v>
      </c>
      <c r="E32" s="44">
        <f>SUM(E20:E31)</f>
        <v>416.50000000000011</v>
      </c>
      <c r="F32" s="44">
        <f>SUM(F20:F31)</f>
        <v>149.85000000000002</v>
      </c>
      <c r="G32" s="44">
        <f>SUM(G19:G31)</f>
        <v>100</v>
      </c>
      <c r="H32" s="44">
        <f>SUM(H19:H31)</f>
        <v>230.75</v>
      </c>
      <c r="I32" s="44">
        <f>SUM(I19:I31)</f>
        <v>50</v>
      </c>
      <c r="J32" s="44">
        <f>SUM(J19:J31)</f>
        <v>150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2"/>
      <c r="G34" s="172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45919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34</v>
      </c>
      <c r="D38" s="38">
        <f t="shared" ref="D38:D43" si="2">C38/B38</f>
        <v>0.53125</v>
      </c>
      <c r="E38" s="39">
        <v>22.4</v>
      </c>
      <c r="F38" s="39">
        <v>22.4</v>
      </c>
      <c r="G38" s="39"/>
      <c r="H38" s="39">
        <v>16</v>
      </c>
      <c r="I38" s="39"/>
      <c r="J38" s="39"/>
      <c r="K38" s="39" t="s">
        <v>62</v>
      </c>
      <c r="L38" s="33"/>
      <c r="M38" s="33" t="s">
        <v>62</v>
      </c>
      <c r="N38" s="33"/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32</v>
      </c>
      <c r="D39" s="38">
        <f>C39/B39</f>
        <v>0.96969696969696972</v>
      </c>
      <c r="E39" s="39">
        <v>11.55</v>
      </c>
      <c r="F39" s="39"/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/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48</v>
      </c>
      <c r="D40" s="38">
        <f>C40/B40</f>
        <v>0.82758620689655171</v>
      </c>
      <c r="E40" s="39">
        <v>20.3</v>
      </c>
      <c r="F40" s="39">
        <v>20.3</v>
      </c>
      <c r="G40" s="39"/>
      <c r="H40" s="39">
        <v>14.5</v>
      </c>
      <c r="I40" s="39"/>
      <c r="J40" s="39"/>
      <c r="K40" s="39" t="s">
        <v>62</v>
      </c>
      <c r="L40" s="33"/>
      <c r="M40" s="33" t="s">
        <v>62</v>
      </c>
      <c r="N40" s="33"/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13</v>
      </c>
      <c r="D41" s="38">
        <f t="shared" si="2"/>
        <v>0.3611111111111111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63</v>
      </c>
      <c r="N41" s="40"/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25</v>
      </c>
      <c r="D42" s="38">
        <f t="shared" si="2"/>
        <v>0.78125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/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110</v>
      </c>
      <c r="D43" s="38">
        <f t="shared" si="2"/>
        <v>0.94827586206896552</v>
      </c>
      <c r="E43" s="39">
        <v>40.6</v>
      </c>
      <c r="F43" s="39"/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/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262</v>
      </c>
      <c r="D44" s="43">
        <f>C44/B44</f>
        <v>0.77286135693215341</v>
      </c>
      <c r="E44" s="44">
        <f>SUM(E38:E43)</f>
        <v>118.65</v>
      </c>
      <c r="F44" s="44">
        <f>SUM(F38:F43)</f>
        <v>53.900000000000006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50</v>
      </c>
      <c r="K44" s="44">
        <f>SUM(K37:K43)</f>
        <v>0</v>
      </c>
      <c r="L44" s="45"/>
      <c r="M44" s="45"/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/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41</v>
      </c>
      <c r="D47" s="38">
        <f>C47/B47</f>
        <v>0.53246753246753242</v>
      </c>
      <c r="E47" s="39">
        <v>26.95</v>
      </c>
      <c r="F47" s="39">
        <v>34.65</v>
      </c>
      <c r="G47" s="39"/>
      <c r="H47" s="39">
        <v>19.25</v>
      </c>
      <c r="I47" s="39"/>
      <c r="J47" s="39">
        <v>25</v>
      </c>
      <c r="K47" s="39" t="s">
        <v>62</v>
      </c>
      <c r="L47" s="33"/>
      <c r="M47" s="33" t="s">
        <v>62</v>
      </c>
      <c r="N47" s="33"/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19</v>
      </c>
      <c r="D48" s="38">
        <f>C48/B48</f>
        <v>0.82608695652173914</v>
      </c>
      <c r="E48" s="39">
        <v>8.0500000000000007</v>
      </c>
      <c r="F48" s="39"/>
      <c r="G48" s="39"/>
      <c r="H48" s="39"/>
      <c r="I48" s="39"/>
      <c r="J48" s="39"/>
      <c r="K48" s="39"/>
      <c r="L48" s="33"/>
      <c r="M48" s="33" t="s">
        <v>62</v>
      </c>
      <c r="N48" s="40"/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18</v>
      </c>
      <c r="D49" s="38">
        <f>C49/B49</f>
        <v>0.62068965517241381</v>
      </c>
      <c r="E49" s="39">
        <v>10.15</v>
      </c>
      <c r="F49" s="39"/>
      <c r="G49" s="39"/>
      <c r="H49" s="39"/>
      <c r="I49" s="39"/>
      <c r="J49" s="39"/>
      <c r="K49" s="39" t="s">
        <v>62</v>
      </c>
      <c r="L49" s="40"/>
      <c r="M49" s="33" t="s">
        <v>62</v>
      </c>
      <c r="N49" s="40"/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78</v>
      </c>
      <c r="D50" s="43">
        <f>C50/B50</f>
        <v>0.60465116279069764</v>
      </c>
      <c r="E50" s="44">
        <f>SUM(E47:E49)</f>
        <v>45.15</v>
      </c>
      <c r="F50" s="44">
        <f>SUM(F47:F49)</f>
        <v>34.65</v>
      </c>
      <c r="G50" s="44">
        <f>SUM(G47:G49)</f>
        <v>0</v>
      </c>
      <c r="H50" s="44">
        <f>SUM(H47:H49)</f>
        <v>19.25</v>
      </c>
      <c r="I50" s="44">
        <f>SUM(I46:I49)</f>
        <v>0</v>
      </c>
      <c r="J50" s="44">
        <f>SUM(J46:J49)</f>
        <v>25</v>
      </c>
      <c r="K50" s="44">
        <f>SUM(K46:K49)</f>
        <v>0</v>
      </c>
      <c r="L50" s="45"/>
      <c r="M50" s="45"/>
      <c r="N50" s="45"/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/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8</v>
      </c>
      <c r="D53" s="38">
        <f t="shared" ref="D53:D57" si="3">C53/B53</f>
        <v>0.34782608695652173</v>
      </c>
      <c r="E53" s="39">
        <v>8.0500000000000007</v>
      </c>
      <c r="F53" s="39"/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/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36</v>
      </c>
      <c r="D54" s="38">
        <f t="shared" si="3"/>
        <v>0.62068965517241381</v>
      </c>
      <c r="E54" s="39">
        <v>20.3</v>
      </c>
      <c r="F54" s="39">
        <v>20.3</v>
      </c>
      <c r="G54" s="39"/>
      <c r="H54" s="39">
        <v>14.5</v>
      </c>
      <c r="I54" s="39"/>
      <c r="J54" s="39"/>
      <c r="K54" s="39" t="s">
        <v>62</v>
      </c>
      <c r="L54" s="33"/>
      <c r="M54" s="33" t="s">
        <v>62</v>
      </c>
      <c r="N54" s="33"/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80</v>
      </c>
      <c r="D55" s="38">
        <f t="shared" si="3"/>
        <v>0.80808080808080807</v>
      </c>
      <c r="E55" s="39">
        <v>34.65</v>
      </c>
      <c r="F55" s="39"/>
      <c r="G55" s="39"/>
      <c r="H55" s="39"/>
      <c r="I55" s="39"/>
      <c r="J55" s="39"/>
      <c r="K55" s="39" t="s">
        <v>62</v>
      </c>
      <c r="L55" s="33"/>
      <c r="M55" s="40" t="s">
        <v>62</v>
      </c>
      <c r="N55" s="40"/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/>
      <c r="K56" s="39" t="s">
        <v>62</v>
      </c>
      <c r="L56" s="33"/>
      <c r="M56" s="33" t="s">
        <v>62</v>
      </c>
      <c r="N56" s="33"/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156</v>
      </c>
      <c r="D57" s="43">
        <f t="shared" si="3"/>
        <v>0.7289719626168224</v>
      </c>
      <c r="E57" s="66">
        <f>SUM(E53:E56)</f>
        <v>74.900000000000006</v>
      </c>
      <c r="F57" s="66">
        <f>SUM(F53:F56)</f>
        <v>32.200000000000003</v>
      </c>
      <c r="G57" s="66">
        <f>SUM(G53:G56)</f>
        <v>0</v>
      </c>
      <c r="H57" s="66">
        <f>SUM(H53:H56)</f>
        <v>33</v>
      </c>
      <c r="I57" s="146">
        <f>SUM(I53:I56)</f>
        <v>0</v>
      </c>
      <c r="J57" s="66">
        <f>SUM(J52:J56)</f>
        <v>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2"/>
      <c r="G59" s="172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45919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9"/>
      <c r="B61" s="179"/>
      <c r="C61" s="179"/>
      <c r="D61" s="179"/>
      <c r="E61" s="179"/>
      <c r="F61" s="179"/>
      <c r="G61" s="17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56</v>
      </c>
      <c r="D63" s="38">
        <f t="shared" ref="D63:D69" si="4">C63/B63</f>
        <v>0.52830188679245282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/>
      <c r="L63" s="33"/>
      <c r="M63" s="33" t="s">
        <v>62</v>
      </c>
      <c r="N63" s="33"/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417</v>
      </c>
      <c r="D64" s="38">
        <f t="shared" si="4"/>
        <v>0.70202020202020199</v>
      </c>
      <c r="E64" s="39">
        <v>207.9</v>
      </c>
      <c r="F64" s="39"/>
      <c r="G64" s="39"/>
      <c r="H64" s="39"/>
      <c r="I64" s="39"/>
      <c r="J64" s="39"/>
      <c r="K64" s="39"/>
      <c r="L64" s="33"/>
      <c r="M64" s="33" t="s">
        <v>62</v>
      </c>
      <c r="N64" s="33"/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52</v>
      </c>
      <c r="D65" s="38">
        <f t="shared" si="4"/>
        <v>0.48598130841121495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/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3</v>
      </c>
      <c r="D66" s="38">
        <f t="shared" si="4"/>
        <v>0.23076923076923078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/>
      <c r="L66" s="135"/>
      <c r="M66" s="33" t="s">
        <v>62</v>
      </c>
      <c r="N66" s="33"/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34</v>
      </c>
      <c r="D67" s="38">
        <f t="shared" si="4"/>
        <v>0.89473684210526316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/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302</v>
      </c>
      <c r="D68" s="38">
        <f t="shared" si="4"/>
        <v>0.80533333333333335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/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864</v>
      </c>
      <c r="D69" s="43">
        <f t="shared" si="4"/>
        <v>0.7007299270072993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/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188</v>
      </c>
      <c r="D72" s="68">
        <f>C72/B72</f>
        <v>0.94</v>
      </c>
      <c r="E72" s="39">
        <v>70</v>
      </c>
      <c r="F72" s="39">
        <v>70</v>
      </c>
      <c r="G72" s="39"/>
      <c r="H72" s="39">
        <v>50</v>
      </c>
      <c r="I72" s="39"/>
      <c r="J72" s="39"/>
      <c r="K72" s="39"/>
      <c r="L72" s="33"/>
      <c r="M72" s="33" t="s">
        <v>62</v>
      </c>
      <c r="N72" s="33"/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91</v>
      </c>
      <c r="D73" s="68">
        <f>C73/B73</f>
        <v>0.8666666666666667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/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45</v>
      </c>
      <c r="D74" s="68">
        <f>C74/B74</f>
        <v>0.91836734693877553</v>
      </c>
      <c r="E74" s="39">
        <v>17.149999999999999</v>
      </c>
      <c r="F74" s="39"/>
      <c r="G74" s="39"/>
      <c r="H74" s="39">
        <v>12.25</v>
      </c>
      <c r="I74" s="39"/>
      <c r="J74" s="126"/>
      <c r="K74" s="39"/>
      <c r="L74" s="129"/>
      <c r="M74" s="129" t="s">
        <v>62</v>
      </c>
      <c r="N74" s="129"/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324</v>
      </c>
      <c r="D75" s="43">
        <f>C75/B75</f>
        <v>0.9152542372881356</v>
      </c>
      <c r="E75" s="44">
        <f>SUM(E72:E74)</f>
        <v>123.9</v>
      </c>
      <c r="F75" s="44">
        <f>SUM(F72:F74)</f>
        <v>106.75</v>
      </c>
      <c r="G75" s="44">
        <f>SUM(G72:G74)</f>
        <v>0</v>
      </c>
      <c r="H75" s="44">
        <f>SUM(H72:H74)</f>
        <v>88.5</v>
      </c>
      <c r="I75" s="44">
        <f>SUM(I72:I74)</f>
        <v>300</v>
      </c>
      <c r="J75" s="44">
        <f>SUM(J71:J74)</f>
        <v>50</v>
      </c>
      <c r="K75" s="121">
        <f>SUM(K71:K74)</f>
        <v>0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154</v>
      </c>
      <c r="D78" s="68">
        <f t="shared" ref="D78:D81" si="5">C78/B78</f>
        <v>0.90588235294117647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/>
      <c r="K78" s="39" t="s">
        <v>62</v>
      </c>
      <c r="L78" s="50"/>
      <c r="M78" s="50" t="s">
        <v>62</v>
      </c>
      <c r="N78" s="50"/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/>
      <c r="J79" s="39">
        <v>7.75</v>
      </c>
      <c r="K79" s="39"/>
      <c r="L79" s="33"/>
      <c r="M79" s="33" t="s">
        <v>62</v>
      </c>
      <c r="N79" s="33"/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103</v>
      </c>
      <c r="D80" s="68">
        <f t="shared" si="5"/>
        <v>0.88034188034188032</v>
      </c>
      <c r="E80" s="39">
        <v>40.950000000000003</v>
      </c>
      <c r="F80" s="39"/>
      <c r="G80" s="39"/>
      <c r="H80" s="117"/>
      <c r="I80" s="133"/>
      <c r="J80" s="123"/>
      <c r="K80" s="166" t="s">
        <v>62</v>
      </c>
      <c r="L80" s="116"/>
      <c r="M80" s="33" t="s">
        <v>62</v>
      </c>
      <c r="N80" s="33"/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84</v>
      </c>
      <c r="D81" s="68">
        <f t="shared" si="5"/>
        <v>0.92307692307692313</v>
      </c>
      <c r="E81" s="39">
        <v>31.85</v>
      </c>
      <c r="F81" s="39"/>
      <c r="G81" s="39"/>
      <c r="H81" s="39"/>
      <c r="I81" s="39"/>
      <c r="J81" s="39"/>
      <c r="K81" s="39"/>
      <c r="L81" s="33"/>
      <c r="M81" s="33" t="s">
        <v>62</v>
      </c>
      <c r="N81" s="33"/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40</v>
      </c>
      <c r="D82" s="68">
        <f>C82/B82</f>
        <v>0.625</v>
      </c>
      <c r="E82" s="39">
        <v>22.4</v>
      </c>
      <c r="F82" s="39"/>
      <c r="G82" s="39"/>
      <c r="H82" s="39"/>
      <c r="I82" s="39"/>
      <c r="J82" s="39"/>
      <c r="K82" s="39"/>
      <c r="L82" s="40"/>
      <c r="M82" s="59" t="s">
        <v>62</v>
      </c>
      <c r="N82" s="40"/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400</v>
      </c>
      <c r="D83" s="43">
        <f>C83/B83</f>
        <v>0.84566596194503174</v>
      </c>
      <c r="E83" s="44">
        <f>SUM(E78:E82)</f>
        <v>165.9</v>
      </c>
      <c r="F83" s="44">
        <f>SUM(F78:F82)</f>
        <v>73.45</v>
      </c>
      <c r="G83" s="44">
        <f>SUM(G78:G82)</f>
        <v>100</v>
      </c>
      <c r="H83" s="44">
        <f>SUM(H78:H82)</f>
        <v>50.25</v>
      </c>
      <c r="I83" s="44">
        <f>SUM(I78:I82)</f>
        <v>300</v>
      </c>
      <c r="J83" s="44">
        <f>SUM(J77:J82)</f>
        <v>7.75</v>
      </c>
      <c r="K83" s="44">
        <f>SUM(K77:K82)</f>
        <v>0</v>
      </c>
      <c r="L83" s="45"/>
      <c r="M83" s="45"/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38</v>
      </c>
      <c r="D86" s="68">
        <f t="shared" ref="D86:D94" si="6">C86/B86</f>
        <v>0.90476190476190477</v>
      </c>
      <c r="E86" s="39">
        <v>14.7</v>
      </c>
      <c r="F86" s="39">
        <v>14.7</v>
      </c>
      <c r="G86" s="39"/>
      <c r="H86" s="39">
        <v>10.5</v>
      </c>
      <c r="I86" s="39"/>
      <c r="J86" s="39"/>
      <c r="K86" s="39" t="s">
        <v>62</v>
      </c>
      <c r="L86" s="33"/>
      <c r="M86" s="33" t="s">
        <v>62</v>
      </c>
      <c r="N86" s="33"/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42</v>
      </c>
      <c r="D87" s="69">
        <f t="shared" si="6"/>
        <v>0.93333333333333335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/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1092</v>
      </c>
      <c r="D88" s="68">
        <f t="shared" si="6"/>
        <v>0.94874022589052998</v>
      </c>
      <c r="E88" s="39">
        <v>402.85</v>
      </c>
      <c r="F88" s="39"/>
      <c r="G88" s="39"/>
      <c r="H88" s="39"/>
      <c r="I88" s="39"/>
      <c r="J88" s="39"/>
      <c r="K88" s="39"/>
      <c r="L88" s="33"/>
      <c r="M88" s="33" t="s">
        <v>62</v>
      </c>
      <c r="N88" s="33"/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164</v>
      </c>
      <c r="D89" s="68">
        <f t="shared" si="6"/>
        <v>0.97619047619047616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/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117</v>
      </c>
      <c r="D90" s="68">
        <f t="shared" si="6"/>
        <v>0.88636363636363635</v>
      </c>
      <c r="E90" s="39">
        <v>46.2</v>
      </c>
      <c r="F90" s="39"/>
      <c r="G90" s="39"/>
      <c r="H90" s="39"/>
      <c r="I90" s="39"/>
      <c r="J90" s="39"/>
      <c r="K90" s="39"/>
      <c r="L90" s="33"/>
      <c r="M90" s="33" t="s">
        <v>62</v>
      </c>
      <c r="N90" s="33"/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/>
      <c r="L91" s="33"/>
      <c r="M91" s="33" t="s">
        <v>62</v>
      </c>
      <c r="N91" s="33"/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/>
      <c r="L92" s="33"/>
      <c r="M92" s="70" t="s">
        <v>62</v>
      </c>
      <c r="N92" s="33"/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/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1756</v>
      </c>
      <c r="D94" s="113">
        <f t="shared" si="6"/>
        <v>0.94054633101231921</v>
      </c>
      <c r="E94" s="72">
        <f>SUM(E86:E93)</f>
        <v>653.45000000000005</v>
      </c>
      <c r="F94" s="72">
        <f>SUM(F85:F93)</f>
        <v>93.95</v>
      </c>
      <c r="G94" s="72">
        <f>SUM(G86:G93)</f>
        <v>0</v>
      </c>
      <c r="H94" s="72">
        <f>SUM(H85:H93)</f>
        <v>71.75</v>
      </c>
      <c r="I94" s="72">
        <f>SUM(I85:I93)</f>
        <v>0</v>
      </c>
      <c r="J94" s="72">
        <f>SUM(J85:J93)</f>
        <v>15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2"/>
      <c r="G96" s="172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36">
        <v>45919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117</v>
      </c>
      <c r="D100" s="68">
        <f t="shared" ref="D100:D105" si="7">C100/B100</f>
        <v>0.67241379310344829</v>
      </c>
      <c r="E100" s="39">
        <v>60.9</v>
      </c>
      <c r="F100" s="39"/>
      <c r="G100" s="39"/>
      <c r="H100" s="39"/>
      <c r="I100" s="39"/>
      <c r="J100" s="39"/>
      <c r="K100" s="39" t="s">
        <v>62</v>
      </c>
      <c r="L100" s="33"/>
      <c r="M100" s="33" t="s">
        <v>62</v>
      </c>
      <c r="N100" s="33"/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9</v>
      </c>
      <c r="D101" s="68">
        <f t="shared" si="7"/>
        <v>0.6428571428571429</v>
      </c>
      <c r="E101" s="39">
        <v>4.9000000000000004</v>
      </c>
      <c r="F101" s="39">
        <v>4.9000000000000004</v>
      </c>
      <c r="G101" s="39"/>
      <c r="H101" s="39">
        <v>3.5</v>
      </c>
      <c r="I101" s="39"/>
      <c r="J101" s="39"/>
      <c r="K101" s="39" t="s">
        <v>62</v>
      </c>
      <c r="L101" s="33"/>
      <c r="M101" s="33" t="s">
        <v>62</v>
      </c>
      <c r="N101" s="33"/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12</v>
      </c>
      <c r="D102" s="68">
        <f t="shared" si="7"/>
        <v>0.5</v>
      </c>
      <c r="E102" s="39">
        <v>8.4</v>
      </c>
      <c r="F102" s="39"/>
      <c r="G102" s="39"/>
      <c r="H102" s="39"/>
      <c r="I102" s="39"/>
      <c r="J102" s="39"/>
      <c r="K102" s="39"/>
      <c r="L102" s="33"/>
      <c r="M102" s="33" t="s">
        <v>62</v>
      </c>
      <c r="N102" s="33"/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27</v>
      </c>
      <c r="D103" s="68">
        <f t="shared" si="7"/>
        <v>0.9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/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/>
      <c r="H104" s="39">
        <v>14.5</v>
      </c>
      <c r="I104" s="39"/>
      <c r="J104" s="39"/>
      <c r="K104" s="39" t="s">
        <v>62</v>
      </c>
      <c r="L104" s="33"/>
      <c r="M104" s="33" t="s">
        <v>62</v>
      </c>
      <c r="N104" s="33"/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222</v>
      </c>
      <c r="D105" s="43">
        <f t="shared" si="7"/>
        <v>0.74</v>
      </c>
      <c r="E105" s="44">
        <f t="shared" ref="E105:I105" si="8">SUM(E100:E104)</f>
        <v>105</v>
      </c>
      <c r="F105" s="44">
        <f t="shared" si="8"/>
        <v>35.700000000000003</v>
      </c>
      <c r="G105" s="44">
        <f t="shared" si="8"/>
        <v>0</v>
      </c>
      <c r="H105" s="44">
        <f t="shared" si="8"/>
        <v>25.5</v>
      </c>
      <c r="I105" s="44">
        <f t="shared" si="8"/>
        <v>0</v>
      </c>
      <c r="J105" s="44">
        <f>SUM(J99:J104)</f>
        <v>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39</v>
      </c>
      <c r="D108" s="68">
        <f>C108/B108</f>
        <v>0.95121951219512191</v>
      </c>
      <c r="E108" s="39">
        <v>14.35</v>
      </c>
      <c r="F108" s="39">
        <v>18.45</v>
      </c>
      <c r="G108" s="39"/>
      <c r="H108" s="39"/>
      <c r="I108" s="39"/>
      <c r="J108" s="39">
        <v>25</v>
      </c>
      <c r="K108" s="39" t="s">
        <v>62</v>
      </c>
      <c r="L108" s="40"/>
      <c r="M108" s="40" t="s">
        <v>62</v>
      </c>
      <c r="N108" s="40"/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0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2"/>
      <c r="G112" s="172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65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153</v>
      </c>
      <c r="D116" s="68">
        <f>C116/B116</f>
        <v>0.6830357142857143</v>
      </c>
      <c r="E116" s="39">
        <v>78.400000000000006</v>
      </c>
      <c r="F116" s="39"/>
      <c r="G116" s="39"/>
      <c r="H116" s="39">
        <v>56</v>
      </c>
      <c r="I116" s="39"/>
      <c r="J116" s="39"/>
      <c r="K116" s="39"/>
      <c r="L116" s="59"/>
      <c r="M116" s="59" t="s">
        <v>64</v>
      </c>
      <c r="N116" s="33"/>
      <c r="O116" s="78"/>
    </row>
    <row r="117" spans="1:15" ht="18" thickBot="1" x14ac:dyDescent="0.35">
      <c r="A117" s="36">
        <v>8169</v>
      </c>
      <c r="B117" s="37">
        <v>29</v>
      </c>
      <c r="C117" s="37">
        <v>27</v>
      </c>
      <c r="D117" s="68">
        <f>C117/B117</f>
        <v>0.93103448275862066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/>
      <c r="O117" s="40"/>
    </row>
    <row r="118" spans="1:15" ht="18" thickBot="1" x14ac:dyDescent="0.35">
      <c r="A118" s="36" t="s">
        <v>12</v>
      </c>
      <c r="B118" s="37">
        <v>110</v>
      </c>
      <c r="C118" s="37">
        <v>92</v>
      </c>
      <c r="D118" s="68">
        <f>C118/B118</f>
        <v>0.83636363636363631</v>
      </c>
      <c r="E118" s="39">
        <v>38.5</v>
      </c>
      <c r="F118" s="39"/>
      <c r="G118" s="39"/>
      <c r="H118" s="39"/>
      <c r="I118" s="39"/>
      <c r="J118" s="39"/>
      <c r="K118" s="39"/>
      <c r="L118" s="33"/>
      <c r="M118" s="33" t="s">
        <v>62</v>
      </c>
      <c r="N118" s="33"/>
      <c r="O118" s="33"/>
    </row>
    <row r="119" spans="1:15" ht="18" thickBot="1" x14ac:dyDescent="0.35">
      <c r="A119" s="36">
        <v>10574</v>
      </c>
      <c r="B119" s="37">
        <v>180</v>
      </c>
      <c r="C119" s="37">
        <v>97</v>
      </c>
      <c r="D119" s="68">
        <f>C119/B119</f>
        <v>0.53888888888888886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/>
      <c r="L119" s="33"/>
      <c r="M119" s="33" t="s">
        <v>62</v>
      </c>
      <c r="N119" s="40"/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369</v>
      </c>
      <c r="D120" s="43">
        <f>C120/B120</f>
        <v>0.6795580110497238</v>
      </c>
      <c r="E120" s="44">
        <f>SUM(E116:E119)</f>
        <v>190.05</v>
      </c>
      <c r="F120" s="44">
        <f>SUM(F116:F119)</f>
        <v>73.150000000000006</v>
      </c>
      <c r="G120" s="44">
        <f>SUM(G116:G119)</f>
        <v>0</v>
      </c>
      <c r="H120" s="44">
        <f>SUM(H116:H119)</f>
        <v>108.25</v>
      </c>
      <c r="I120" s="44">
        <f>SUM(I116:I119)</f>
        <v>100</v>
      </c>
      <c r="J120" s="44">
        <f>SUM(J115:J119)</f>
        <v>0</v>
      </c>
      <c r="K120" s="44">
        <f>SUM(K115:K119)</f>
        <v>0</v>
      </c>
      <c r="L120" s="79"/>
      <c r="M120" s="79" t="s">
        <v>62</v>
      </c>
      <c r="N120" s="79"/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749</v>
      </c>
      <c r="D122" s="28">
        <f>C122/B122</f>
        <v>0.94690265486725667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2"/>
      <c r="G124" s="172"/>
      <c r="H124" s="108" t="s">
        <v>40</v>
      </c>
      <c r="I124" s="109" t="s">
        <v>53</v>
      </c>
      <c r="J124" s="108" t="s">
        <v>42</v>
      </c>
      <c r="K124" s="108"/>
      <c r="L124" s="174"/>
      <c r="M124" s="174"/>
      <c r="N124" s="174"/>
      <c r="O124" s="174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7703</v>
      </c>
      <c r="D126" s="28">
        <f>C126/B126</f>
        <v>0.83610116140236623</v>
      </c>
      <c r="E126" s="85">
        <f>SUM(+E120+E110+E105+E94+E83+E75+E69+E57+E50+E44+E32+E17+E8)</f>
        <v>2941.4000000000005</v>
      </c>
      <c r="F126" s="85">
        <f>SUM(+F120+F110+F105+F94+F83+F75+F69+F57+F50+F44+F32+F17+F8)</f>
        <v>1382.3</v>
      </c>
      <c r="G126" s="85">
        <f>SUM(+G120+G110+G105+G94+G83+G75+G69+G57+G50+G44+G32+G17+G8)</f>
        <v>200</v>
      </c>
      <c r="H126" s="85">
        <f>SUM(H8,H17,H32,H44,H50,H57,H69,H75,H83,H94,H105,H110,H120,H122)</f>
        <v>1251.75</v>
      </c>
      <c r="I126" s="85">
        <f>SUM(I120+I110+I105+I94+I83+I75+I69+I57+I50+I44+I32+I17+I8+I122)</f>
        <v>825</v>
      </c>
      <c r="J126" s="85">
        <f>SUM(J8,J17,J32,J44,J50,J57,J69,J75,J83,J94,J105,J110,J120,J122)</f>
        <v>522.75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3" t="s">
        <v>19</v>
      </c>
      <c r="B129" s="173"/>
      <c r="C129" s="173"/>
      <c r="D129" s="173"/>
      <c r="E129" s="173"/>
      <c r="F129" s="173"/>
      <c r="G129" s="176" t="s">
        <v>56</v>
      </c>
      <c r="H129" s="177"/>
      <c r="I129" s="177"/>
      <c r="J129" s="178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264</v>
      </c>
      <c r="E131" s="28">
        <f>D131/C131</f>
        <v>0.87128712871287128</v>
      </c>
      <c r="G131" s="30">
        <v>10</v>
      </c>
      <c r="H131" s="30">
        <v>1867</v>
      </c>
      <c r="I131" s="96">
        <v>1756</v>
      </c>
      <c r="J131" s="28">
        <f t="shared" ref="J131:J142" si="10">I131/H131</f>
        <v>0.94054633101231921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1299</v>
      </c>
      <c r="E132" s="28">
        <f t="shared" ref="E132:E143" si="11">D132/C132</f>
        <v>0.91672547635850388</v>
      </c>
      <c r="G132" s="30">
        <v>2</v>
      </c>
      <c r="H132" s="30">
        <v>1417</v>
      </c>
      <c r="I132" s="96">
        <v>1299</v>
      </c>
      <c r="J132" s="28">
        <f t="shared" si="10"/>
        <v>0.91672547635850388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921</v>
      </c>
      <c r="E133" s="28">
        <f t="shared" si="11"/>
        <v>0.7739495798319328</v>
      </c>
      <c r="F133" s="128"/>
      <c r="G133" s="30">
        <v>8</v>
      </c>
      <c r="H133" s="30">
        <v>354</v>
      </c>
      <c r="I133" s="96">
        <v>324</v>
      </c>
      <c r="J133" s="28">
        <f t="shared" si="10"/>
        <v>0.9152542372881356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262</v>
      </c>
      <c r="E134" s="28">
        <f t="shared" si="11"/>
        <v>0.77286135693215341</v>
      </c>
      <c r="G134" s="30">
        <v>1</v>
      </c>
      <c r="H134" s="30">
        <v>303</v>
      </c>
      <c r="I134" s="96">
        <v>264</v>
      </c>
      <c r="J134" s="28">
        <f t="shared" si="10"/>
        <v>0.87128712871287128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78</v>
      </c>
      <c r="E135" s="28">
        <f t="shared" si="11"/>
        <v>0.60465116279069764</v>
      </c>
      <c r="G135" s="30">
        <v>9</v>
      </c>
      <c r="H135" s="30">
        <v>473</v>
      </c>
      <c r="I135" s="96">
        <v>400</v>
      </c>
      <c r="J135" s="28">
        <f t="shared" si="10"/>
        <v>0.84566596194503174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156</v>
      </c>
      <c r="E136" s="28">
        <f t="shared" si="11"/>
        <v>0.7289719626168224</v>
      </c>
      <c r="G136" s="30">
        <v>3</v>
      </c>
      <c r="H136" s="30">
        <v>1190</v>
      </c>
      <c r="I136" s="96">
        <v>921</v>
      </c>
      <c r="J136" s="28">
        <f t="shared" si="10"/>
        <v>0.7739495798319328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864</v>
      </c>
      <c r="E137" s="28">
        <f t="shared" si="11"/>
        <v>0.7007299270072993</v>
      </c>
      <c r="G137" s="30">
        <v>4</v>
      </c>
      <c r="H137" s="30">
        <v>339</v>
      </c>
      <c r="I137" s="96">
        <v>262</v>
      </c>
      <c r="J137" s="28">
        <f t="shared" si="10"/>
        <v>0.77286135693215341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324</v>
      </c>
      <c r="E138" s="28">
        <f t="shared" si="11"/>
        <v>0.9152542372881356</v>
      </c>
      <c r="G138" s="30">
        <v>11</v>
      </c>
      <c r="H138" s="30">
        <v>300</v>
      </c>
      <c r="I138" s="96">
        <v>222</v>
      </c>
      <c r="J138" s="28">
        <f t="shared" si="10"/>
        <v>0.74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400</v>
      </c>
      <c r="E139" s="28">
        <f t="shared" si="11"/>
        <v>0.84566596194503174</v>
      </c>
      <c r="G139" s="30">
        <v>6</v>
      </c>
      <c r="H139" s="30">
        <v>214</v>
      </c>
      <c r="I139" s="96">
        <v>156</v>
      </c>
      <c r="J139" s="28">
        <f t="shared" si="10"/>
        <v>0.7289719626168224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1756</v>
      </c>
      <c r="E140" s="28">
        <f t="shared" si="11"/>
        <v>0.94054633101231921</v>
      </c>
      <c r="G140" s="30">
        <v>7</v>
      </c>
      <c r="H140" s="30">
        <v>1233</v>
      </c>
      <c r="I140" s="96">
        <v>864</v>
      </c>
      <c r="J140" s="28">
        <f t="shared" si="10"/>
        <v>0.7007299270072993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222</v>
      </c>
      <c r="E141" s="28">
        <f t="shared" si="11"/>
        <v>0.74</v>
      </c>
      <c r="G141" s="30">
        <v>13</v>
      </c>
      <c r="H141" s="30">
        <v>543</v>
      </c>
      <c r="I141" s="96">
        <v>369</v>
      </c>
      <c r="J141" s="28">
        <f t="shared" si="10"/>
        <v>0.6795580110497238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78</v>
      </c>
      <c r="J142" s="28">
        <f t="shared" si="10"/>
        <v>0.60465116279069764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369</v>
      </c>
      <c r="E143" s="28">
        <f t="shared" si="11"/>
        <v>0.6795580110497238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69" t="s">
        <v>17</v>
      </c>
      <c r="B145" s="169"/>
      <c r="C145" s="96">
        <f>B122</f>
        <v>791</v>
      </c>
      <c r="D145" s="96">
        <f>C122</f>
        <v>749</v>
      </c>
      <c r="E145" s="28">
        <f>D145/C145</f>
        <v>0.94690265486725667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0" t="s">
        <v>18</v>
      </c>
      <c r="B147" s="170"/>
      <c r="C147" s="99">
        <f>B126</f>
        <v>9213</v>
      </c>
      <c r="D147" s="99">
        <f>C126</f>
        <v>7703</v>
      </c>
      <c r="E147" s="28">
        <f>D147/C147</f>
        <v>0.83610116140236623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3">
    <sortCondition descending="1" ref="J131:J143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2025-09-21T13:16:17Z</dcterms:modified>
</cp:coreProperties>
</file>