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a22bafffe30d41/Desktop/VFW AUX/2025 2026/Membership/Tracker/"/>
    </mc:Choice>
  </mc:AlternateContent>
  <xr:revisionPtr revIDLastSave="0" documentId="8_{2301EDEA-A961-447F-A766-FEC7A2AFCE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anner LETTER Paper for Printin" sheetId="3" r:id="rId1"/>
    <sheet name="Sheet1" sheetId="4" r:id="rId2"/>
  </sheets>
  <definedNames>
    <definedName name="_xlnm._FilterDatabase" localSheetId="0" hidden="1">'Banner LETTER Paper for Printin'!$B$129:$D$143</definedName>
    <definedName name="_xlnm.Print_Area" localSheetId="0">'Banner LETTER Paper for Printin'!$A$1:$O$147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3" l="1"/>
  <c r="E126" i="3"/>
  <c r="J110" i="3"/>
  <c r="I110" i="3"/>
  <c r="G110" i="3"/>
  <c r="H110" i="3"/>
  <c r="F110" i="3"/>
  <c r="E110" i="3"/>
  <c r="F120" i="3"/>
  <c r="C94" i="3"/>
  <c r="C83" i="3"/>
  <c r="H17" i="3"/>
  <c r="H8" i="3"/>
  <c r="K32" i="3"/>
  <c r="J133" i="3"/>
  <c r="C69" i="3"/>
  <c r="D137" i="3" s="1"/>
  <c r="C17" i="3"/>
  <c r="C8" i="3"/>
  <c r="I17" i="3"/>
  <c r="G94" i="3"/>
  <c r="H94" i="3"/>
  <c r="K94" i="3"/>
  <c r="I94" i="3"/>
  <c r="J94" i="3"/>
  <c r="J17" i="3"/>
  <c r="J8" i="3"/>
  <c r="C75" i="3"/>
  <c r="C32" i="3"/>
  <c r="D133" i="3" s="1"/>
  <c r="J50" i="3"/>
  <c r="E94" i="3"/>
  <c r="C50" i="3"/>
  <c r="D93" i="3"/>
  <c r="B94" i="3"/>
  <c r="B75" i="3"/>
  <c r="K75" i="3"/>
  <c r="J75" i="3"/>
  <c r="I75" i="3"/>
  <c r="H75" i="3"/>
  <c r="G75" i="3"/>
  <c r="G69" i="3"/>
  <c r="F75" i="3"/>
  <c r="E75" i="3"/>
  <c r="D74" i="3"/>
  <c r="K120" i="3"/>
  <c r="K105" i="3"/>
  <c r="K83" i="3"/>
  <c r="K69" i="3"/>
  <c r="K57" i="3"/>
  <c r="K50" i="3"/>
  <c r="K44" i="3"/>
  <c r="K17" i="3"/>
  <c r="K8" i="3"/>
  <c r="J105" i="3"/>
  <c r="J141" i="3"/>
  <c r="J140" i="3"/>
  <c r="J131" i="3"/>
  <c r="J135" i="3"/>
  <c r="J139" i="3"/>
  <c r="J138" i="3"/>
  <c r="J142" i="3"/>
  <c r="J137" i="3"/>
  <c r="J136" i="3"/>
  <c r="J132" i="3"/>
  <c r="J134" i="3"/>
  <c r="C147" i="3"/>
  <c r="D147" i="3"/>
  <c r="D145" i="3"/>
  <c r="I32" i="3"/>
  <c r="H32" i="3"/>
  <c r="F32" i="3"/>
  <c r="K126" i="3" l="1"/>
  <c r="C120" i="3"/>
  <c r="D143" i="3" s="1"/>
  <c r="E147" i="3" l="1"/>
  <c r="D139" i="3" l="1"/>
  <c r="I50" i="3"/>
  <c r="D82" i="3" l="1"/>
  <c r="J44" i="3" l="1"/>
  <c r="D131" i="3" l="1"/>
  <c r="D126" i="3" l="1"/>
  <c r="J83" i="3" l="1"/>
  <c r="J126" i="3" s="1"/>
  <c r="D122" i="3" l="1"/>
  <c r="D119" i="3"/>
  <c r="D118" i="3"/>
  <c r="D117" i="3"/>
  <c r="D116" i="3"/>
  <c r="D108" i="3"/>
  <c r="D104" i="3"/>
  <c r="D103" i="3"/>
  <c r="D102" i="3"/>
  <c r="D101" i="3"/>
  <c r="D100" i="3"/>
  <c r="D92" i="3"/>
  <c r="D91" i="3"/>
  <c r="D90" i="3"/>
  <c r="D89" i="3"/>
  <c r="D88" i="3"/>
  <c r="D87" i="3"/>
  <c r="D86" i="3"/>
  <c r="D81" i="3"/>
  <c r="D80" i="3"/>
  <c r="D79" i="3"/>
  <c r="D78" i="3"/>
  <c r="D73" i="3"/>
  <c r="D72" i="3"/>
  <c r="D68" i="3"/>
  <c r="D67" i="3"/>
  <c r="D66" i="3"/>
  <c r="D65" i="3"/>
  <c r="D64" i="3"/>
  <c r="D63" i="3"/>
  <c r="D56" i="3"/>
  <c r="D39" i="3"/>
  <c r="D28" i="3"/>
  <c r="D25" i="3"/>
  <c r="D23" i="3"/>
  <c r="D21" i="3"/>
  <c r="D12" i="3"/>
  <c r="D11" i="3"/>
  <c r="D7" i="3"/>
  <c r="D6" i="3"/>
  <c r="D15" i="3" l="1"/>
  <c r="J32" i="3" l="1"/>
  <c r="D138" i="3" l="1"/>
  <c r="J120" i="3" l="1"/>
  <c r="D14" i="3" l="1"/>
  <c r="J69" i="3" l="1"/>
  <c r="D55" i="3" l="1"/>
  <c r="D54" i="3"/>
  <c r="D53" i="3"/>
  <c r="D49" i="3"/>
  <c r="D40" i="3"/>
  <c r="D48" i="3"/>
  <c r="D47" i="3"/>
  <c r="D43" i="3"/>
  <c r="D42" i="3"/>
  <c r="D41" i="3"/>
  <c r="D38" i="3"/>
  <c r="D31" i="3"/>
  <c r="D30" i="3"/>
  <c r="D29" i="3"/>
  <c r="D27" i="3"/>
  <c r="D26" i="3"/>
  <c r="D24" i="3"/>
  <c r="D22" i="3"/>
  <c r="D20" i="3"/>
  <c r="D16" i="3"/>
  <c r="D13" i="3"/>
  <c r="I8" i="3" l="1"/>
  <c r="C105" i="3" l="1"/>
  <c r="D141" i="3" s="1"/>
  <c r="D140" i="3" l="1"/>
  <c r="C44" i="3" l="1"/>
  <c r="D134" i="3" s="1"/>
  <c r="F44" i="3" l="1"/>
  <c r="G32" i="3" l="1"/>
  <c r="G17" i="3"/>
  <c r="G8" i="3"/>
  <c r="E8" i="3" l="1"/>
  <c r="B8" i="3"/>
  <c r="C131" i="3" s="1"/>
  <c r="E131" i="3" s="1"/>
  <c r="D8" i="3" l="1"/>
  <c r="C57" i="3" l="1"/>
  <c r="D136" i="3" s="1"/>
  <c r="D132" i="3"/>
  <c r="F17" i="3" l="1"/>
  <c r="F8" i="3"/>
  <c r="E44" i="3" l="1"/>
  <c r="E32" i="3"/>
  <c r="E17" i="3"/>
  <c r="E69" i="3" l="1"/>
  <c r="B44" i="3" l="1"/>
  <c r="D44" i="3" l="1"/>
  <c r="C134" i="3"/>
  <c r="J57" i="3"/>
  <c r="D135" i="3" l="1"/>
  <c r="I105" i="3" l="1"/>
  <c r="I69" i="3"/>
  <c r="H69" i="3"/>
  <c r="G105" i="3"/>
  <c r="H105" i="3"/>
  <c r="F69" i="3"/>
  <c r="F105" i="3"/>
  <c r="E105" i="3" l="1"/>
  <c r="B69" i="3" l="1"/>
  <c r="D69" i="3" l="1"/>
  <c r="C137" i="3"/>
  <c r="B120" i="3"/>
  <c r="D120" i="3" s="1"/>
  <c r="C143" i="3" l="1"/>
  <c r="E143" i="3" s="1"/>
  <c r="B17" i="3" l="1"/>
  <c r="B32" i="3"/>
  <c r="C133" i="3" s="1"/>
  <c r="E133" i="3" s="1"/>
  <c r="E134" i="3"/>
  <c r="G44" i="3"/>
  <c r="H44" i="3"/>
  <c r="I44" i="3"/>
  <c r="B50" i="3"/>
  <c r="F50" i="3"/>
  <c r="G50" i="3"/>
  <c r="H50" i="3"/>
  <c r="B57" i="3"/>
  <c r="G57" i="3"/>
  <c r="H57" i="3"/>
  <c r="I57" i="3"/>
  <c r="E137" i="3"/>
  <c r="H83" i="3"/>
  <c r="B83" i="3"/>
  <c r="G83" i="3"/>
  <c r="I83" i="3"/>
  <c r="I126" i="3" s="1"/>
  <c r="D94" i="3"/>
  <c r="B105" i="3"/>
  <c r="D105" i="3" s="1"/>
  <c r="H120" i="3"/>
  <c r="G120" i="3"/>
  <c r="I120" i="3"/>
  <c r="C145" i="3"/>
  <c r="E145" i="3" s="1"/>
  <c r="D50" i="3" l="1"/>
  <c r="C135" i="3"/>
  <c r="E135" i="3" s="1"/>
  <c r="D57" i="3"/>
  <c r="C136" i="3"/>
  <c r="E136" i="3" s="1"/>
  <c r="D17" i="3"/>
  <c r="C132" i="3"/>
  <c r="E132" i="3" s="1"/>
  <c r="D75" i="3"/>
  <c r="C138" i="3"/>
  <c r="E138" i="3" s="1"/>
  <c r="C140" i="3"/>
  <c r="E140" i="3" s="1"/>
  <c r="C139" i="3"/>
  <c r="E139" i="3" s="1"/>
  <c r="D83" i="3"/>
  <c r="H126" i="3"/>
  <c r="D32" i="3"/>
  <c r="F83" i="3"/>
  <c r="F126" i="3" s="1"/>
  <c r="C141" i="3"/>
  <c r="E141" i="3" s="1"/>
  <c r="E120" i="3"/>
  <c r="G126" i="3"/>
  <c r="E57" i="3"/>
  <c r="E83" i="3"/>
  <c r="F57" i="3"/>
  <c r="E50" i="3"/>
</calcChain>
</file>

<file path=xl/sharedStrings.xml><?xml version="1.0" encoding="utf-8"?>
<sst xmlns="http://schemas.openxmlformats.org/spreadsheetml/2006/main" count="241" uniqueCount="68">
  <si>
    <t>Auxiliary</t>
  </si>
  <si>
    <t>10654</t>
  </si>
  <si>
    <t>10657</t>
  </si>
  <si>
    <t>647</t>
  </si>
  <si>
    <t>1033</t>
  </si>
  <si>
    <t>1841</t>
  </si>
  <si>
    <t>621</t>
  </si>
  <si>
    <t>2447</t>
  </si>
  <si>
    <t>9660</t>
  </si>
  <si>
    <t>632</t>
  </si>
  <si>
    <t>1994</t>
  </si>
  <si>
    <t>1827</t>
  </si>
  <si>
    <t>8947</t>
  </si>
  <si>
    <t>Membership</t>
  </si>
  <si>
    <t>AMOUNT OWED</t>
  </si>
  <si>
    <t>AMOUNT PAID</t>
  </si>
  <si>
    <t>OTHER</t>
  </si>
  <si>
    <t>Members At Large</t>
  </si>
  <si>
    <t>Department' s Total</t>
  </si>
  <si>
    <t>District  Percentages</t>
  </si>
  <si>
    <t>Total - VIRGINIA</t>
  </si>
  <si>
    <t>District</t>
  </si>
  <si>
    <t>District 13</t>
  </si>
  <si>
    <t>District 10</t>
  </si>
  <si>
    <t>District 5</t>
  </si>
  <si>
    <t>District 1</t>
  </si>
  <si>
    <t xml:space="preserve"> District 1</t>
  </si>
  <si>
    <t>District 2</t>
  </si>
  <si>
    <t xml:space="preserve"> District 4</t>
  </si>
  <si>
    <t xml:space="preserve"> District 5</t>
  </si>
  <si>
    <t>District 6</t>
  </si>
  <si>
    <t>District 7</t>
  </si>
  <si>
    <t>District 8</t>
  </si>
  <si>
    <t>District 9</t>
  </si>
  <si>
    <t>District 3</t>
  </si>
  <si>
    <t xml:space="preserve">District 9 </t>
  </si>
  <si>
    <t>District 11</t>
  </si>
  <si>
    <t>Members at Large</t>
  </si>
  <si>
    <t>District 4</t>
  </si>
  <si>
    <r>
      <t xml:space="preserve">             X = Audit Received                                                                                       by Department Treasurer                                                                   **</t>
    </r>
    <r>
      <rPr>
        <b/>
        <sz val="9"/>
        <color indexed="10"/>
        <rFont val="Arial"/>
        <family val="2"/>
      </rPr>
      <t xml:space="preserve"> RECEIVED BUT RETURNED</t>
    </r>
  </si>
  <si>
    <t>Health &amp; Happiness</t>
  </si>
  <si>
    <t xml:space="preserve">             X = Audit Received                                                                                       by Department Treasurer                                                                 </t>
  </si>
  <si>
    <t>Pres Special Project</t>
  </si>
  <si>
    <t>AMT PAID</t>
  </si>
  <si>
    <t>%</t>
  </si>
  <si>
    <t xml:space="preserve">          X = Audit Received                                                                                       by Department Treasurer                                                                   </t>
  </si>
  <si>
    <t>HEALTH &amp; HAPPINESS</t>
  </si>
  <si>
    <t>Second Quarter</t>
  </si>
  <si>
    <t>First Quarter</t>
  </si>
  <si>
    <t>Third Quarter</t>
  </si>
  <si>
    <t>Fourth Quarte</t>
  </si>
  <si>
    <t>Fourth Quarter</t>
  </si>
  <si>
    <t xml:space="preserve">     First Quarter</t>
  </si>
  <si>
    <t>VFW Veterans &amp; Military Support Program</t>
  </si>
  <si>
    <t>VA Medical Centers</t>
  </si>
  <si>
    <t>Va Medical Centers</t>
  </si>
  <si>
    <t>Percentage  Order</t>
  </si>
  <si>
    <t>VFW Vet. &amp; Mil. Programs</t>
  </si>
  <si>
    <t>VFW Vet &amp; Mil. Programs</t>
  </si>
  <si>
    <t>990 - N</t>
  </si>
  <si>
    <t>6-30-25 Totals</t>
  </si>
  <si>
    <t>6-30-25  Totals</t>
  </si>
  <si>
    <t>X</t>
  </si>
  <si>
    <t>Z</t>
  </si>
  <si>
    <t>8/22/2025 Total</t>
  </si>
  <si>
    <t>8/22/25 Total</t>
  </si>
  <si>
    <t>8/22/25 Totals</t>
  </si>
  <si>
    <t>8/22/2025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</si>
</sst>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m/d;@"/>
    <numFmt numFmtId="166" formatCode="m/d/yy;@"/>
    <numFmt numFmtId="167" formatCode="mm/dd/yy;@"/>
  </numFmts>
  <fonts count="37" x14ac:knownFonts="1">
    <font>
      <sz val="1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2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6100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8"/>
      <name val="Arial"/>
      <family val="2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wrapText="1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43" fontId="16" fillId="0" borderId="0" applyFont="0" applyFill="0" applyBorder="0" applyAlignment="0" applyProtection="0">
      <alignment wrapText="1"/>
    </xf>
    <xf numFmtId="44" fontId="1" fillId="0" borderId="0" applyFont="0" applyFill="0" applyBorder="0" applyAlignment="0" applyProtection="0">
      <alignment wrapText="1"/>
    </xf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>
      <alignment wrapText="1"/>
    </xf>
    <xf numFmtId="0" fontId="21" fillId="4" borderId="0" applyNumberFormat="0" applyBorder="0" applyAlignment="0" applyProtection="0"/>
    <xf numFmtId="0" fontId="15" fillId="0" borderId="0"/>
    <xf numFmtId="9" fontId="16" fillId="0" borderId="0" applyFont="0" applyFill="0" applyBorder="0" applyAlignment="0" applyProtection="0">
      <alignment wrapText="1"/>
    </xf>
  </cellStyleXfs>
  <cellXfs count="184">
    <xf numFmtId="0" fontId="0" fillId="0" borderId="0" xfId="0">
      <alignment wrapText="1"/>
    </xf>
    <xf numFmtId="0" fontId="0" fillId="5" borderId="0" xfId="0" applyFill="1">
      <alignment wrapText="1"/>
    </xf>
    <xf numFmtId="0" fontId="2" fillId="0" borderId="0" xfId="0" applyFont="1">
      <alignment wrapText="1"/>
    </xf>
    <xf numFmtId="0" fontId="22" fillId="0" borderId="0" xfId="0" applyFont="1">
      <alignment wrapText="1"/>
    </xf>
    <xf numFmtId="0" fontId="4" fillId="0" borderId="0" xfId="0" applyFont="1">
      <alignment wrapText="1"/>
    </xf>
    <xf numFmtId="10" fontId="9" fillId="5" borderId="0" xfId="7" applyNumberFormat="1" applyFont="1" applyFill="1" applyBorder="1" applyAlignment="1">
      <alignment horizontal="center" wrapText="1"/>
    </xf>
    <xf numFmtId="0" fontId="5" fillId="0" borderId="0" xfId="0" applyFont="1">
      <alignment wrapText="1"/>
    </xf>
    <xf numFmtId="44" fontId="11" fillId="5" borderId="0" xfId="6" applyFont="1" applyFill="1" applyBorder="1" applyAlignment="1">
      <alignment horizontal="center" wrapText="1"/>
    </xf>
    <xf numFmtId="2" fontId="9" fillId="5" borderId="0" xfId="6" applyNumberFormat="1" applyFont="1" applyFill="1" applyBorder="1" applyAlignment="1">
      <alignment horizontal="center" wrapText="1"/>
    </xf>
    <xf numFmtId="1" fontId="9" fillId="5" borderId="0" xfId="7" applyNumberFormat="1" applyFont="1" applyFill="1" applyBorder="1" applyAlignment="1" applyProtection="1">
      <alignment horizontal="center" vertical="top" wrapText="1"/>
    </xf>
    <xf numFmtId="1" fontId="0" fillId="0" borderId="0" xfId="0" applyNumberFormat="1">
      <alignment wrapText="1"/>
    </xf>
    <xf numFmtId="1" fontId="4" fillId="0" borderId="0" xfId="0" applyNumberFormat="1" applyFont="1">
      <alignment wrapText="1"/>
    </xf>
    <xf numFmtId="1" fontId="22" fillId="0" borderId="0" xfId="0" applyNumberFormat="1" applyFont="1">
      <alignment wrapText="1"/>
    </xf>
    <xf numFmtId="10" fontId="4" fillId="0" borderId="0" xfId="0" applyNumberFormat="1" applyFont="1">
      <alignment wrapText="1"/>
    </xf>
    <xf numFmtId="10" fontId="22" fillId="0" borderId="0" xfId="0" applyNumberFormat="1" applyFont="1">
      <alignment wrapText="1"/>
    </xf>
    <xf numFmtId="10" fontId="0" fillId="0" borderId="0" xfId="0" applyNumberFormat="1">
      <alignment wrapText="1"/>
    </xf>
    <xf numFmtId="1" fontId="8" fillId="5" borderId="0" xfId="7" applyNumberFormat="1" applyFont="1" applyFill="1" applyBorder="1" applyAlignment="1" applyProtection="1">
      <alignment vertical="top" wrapText="1"/>
    </xf>
    <xf numFmtId="1" fontId="1" fillId="0" borderId="0" xfId="0" applyNumberFormat="1" applyFont="1">
      <alignment wrapText="1"/>
    </xf>
    <xf numFmtId="1" fontId="9" fillId="7" borderId="1" xfId="0" applyNumberFormat="1" applyFont="1" applyFill="1" applyBorder="1" applyAlignment="1">
      <alignment horizontal="center" vertical="center" wrapText="1"/>
    </xf>
    <xf numFmtId="10" fontId="9" fillId="7" borderId="1" xfId="0" applyNumberFormat="1" applyFont="1" applyFill="1" applyBorder="1" applyAlignment="1">
      <alignment horizontal="center" vertical="center" wrapText="1"/>
    </xf>
    <xf numFmtId="2" fontId="26" fillId="7" borderId="1" xfId="1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wrapText="1"/>
    </xf>
    <xf numFmtId="1" fontId="9" fillId="7" borderId="1" xfId="7" applyNumberFormat="1" applyFont="1" applyFill="1" applyBorder="1" applyAlignment="1" applyProtection="1">
      <alignment horizontal="center" vertical="top" wrapText="1"/>
    </xf>
    <xf numFmtId="0" fontId="26" fillId="7" borderId="1" xfId="1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vertical="center" wrapText="1"/>
    </xf>
    <xf numFmtId="165" fontId="0" fillId="0" borderId="0" xfId="0" applyNumberFormat="1">
      <alignment wrapText="1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10" fontId="9" fillId="5" borderId="1" xfId="7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vertical="center" wrapText="1"/>
    </xf>
    <xf numFmtId="10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5" borderId="1" xfId="4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top" wrapText="1"/>
    </xf>
    <xf numFmtId="1" fontId="7" fillId="5" borderId="1" xfId="0" applyNumberFormat="1" applyFont="1" applyFill="1" applyBorder="1" applyAlignment="1">
      <alignment horizontal="center" vertical="top" wrapText="1"/>
    </xf>
    <xf numFmtId="10" fontId="8" fillId="5" borderId="1" xfId="9" applyNumberFormat="1" applyFont="1" applyFill="1" applyBorder="1" applyAlignment="1">
      <alignment horizontal="center" wrapText="1"/>
    </xf>
    <xf numFmtId="2" fontId="8" fillId="5" borderId="1" xfId="6" applyNumberFormat="1" applyFont="1" applyFill="1" applyBorder="1" applyAlignment="1">
      <alignment horizontal="center" wrapText="1"/>
    </xf>
    <xf numFmtId="16" fontId="11" fillId="5" borderId="1" xfId="0" applyNumberFormat="1" applyFont="1" applyFill="1" applyBorder="1" applyAlignment="1">
      <alignment horizontal="center" wrapText="1"/>
    </xf>
    <xf numFmtId="1" fontId="23" fillId="6" borderId="1" xfId="2" applyNumberFormat="1" applyFont="1" applyFill="1" applyBorder="1" applyAlignment="1" applyProtection="1">
      <alignment vertical="top" wrapText="1"/>
    </xf>
    <xf numFmtId="1" fontId="23" fillId="6" borderId="1" xfId="2" applyNumberFormat="1" applyFont="1" applyFill="1" applyBorder="1" applyAlignment="1" applyProtection="1">
      <alignment horizontal="center" vertical="top" wrapText="1"/>
    </xf>
    <xf numFmtId="10" fontId="23" fillId="6" borderId="1" xfId="2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>
      <alignment horizontal="center" wrapText="1"/>
    </xf>
    <xf numFmtId="44" fontId="11" fillId="6" borderId="1" xfId="6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vertical="top" wrapText="1"/>
    </xf>
    <xf numFmtId="1" fontId="9" fillId="5" borderId="1" xfId="7" applyNumberFormat="1" applyFont="1" applyFill="1" applyBorder="1" applyAlignment="1" applyProtection="1">
      <alignment horizontal="center" vertical="top" wrapText="1"/>
    </xf>
    <xf numFmtId="10" fontId="9" fillId="5" borderId="1" xfId="7" applyNumberFormat="1" applyFont="1" applyFill="1" applyBorder="1" applyAlignment="1">
      <alignment horizontal="center" wrapText="1"/>
    </xf>
    <xf numFmtId="2" fontId="9" fillId="5" borderId="1" xfId="6" applyNumberFormat="1" applyFont="1" applyFill="1" applyBorder="1" applyAlignment="1">
      <alignment horizontal="center" wrapText="1"/>
    </xf>
    <xf numFmtId="44" fontId="11" fillId="5" borderId="1" xfId="6" applyFont="1" applyFill="1" applyBorder="1" applyAlignment="1">
      <alignment horizontal="center" wrapText="1"/>
    </xf>
    <xf numFmtId="1" fontId="25" fillId="5" borderId="1" xfId="7" applyNumberFormat="1" applyFont="1" applyFill="1" applyBorder="1" applyAlignment="1" applyProtection="1">
      <alignment vertical="top" wrapText="1"/>
    </xf>
    <xf numFmtId="1" fontId="25" fillId="5" borderId="1" xfId="7" applyNumberFormat="1" applyFont="1" applyFill="1" applyBorder="1" applyAlignment="1" applyProtection="1">
      <alignment horizontal="center" vertical="top" wrapText="1"/>
    </xf>
    <xf numFmtId="10" fontId="25" fillId="5" borderId="1" xfId="7" applyNumberFormat="1" applyFont="1" applyFill="1" applyBorder="1" applyAlignment="1" applyProtection="1">
      <alignment horizontal="center" vertical="top" wrapText="1"/>
    </xf>
    <xf numFmtId="2" fontId="8" fillId="5" borderId="1" xfId="0" applyNumberFormat="1" applyFont="1" applyFill="1" applyBorder="1" applyAlignment="1">
      <alignment horizontal="center" wrapText="1"/>
    </xf>
    <xf numFmtId="0" fontId="12" fillId="5" borderId="1" xfId="0" applyFont="1" applyFill="1" applyBorder="1">
      <alignment wrapText="1"/>
    </xf>
    <xf numFmtId="2" fontId="8" fillId="5" borderId="1" xfId="6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wrapText="1"/>
    </xf>
    <xf numFmtId="1" fontId="8" fillId="7" borderId="1" xfId="7" applyNumberFormat="1" applyFont="1" applyFill="1" applyBorder="1" applyAlignment="1" applyProtection="1">
      <alignment vertical="top" wrapText="1"/>
    </xf>
    <xf numFmtId="1" fontId="8" fillId="5" borderId="1" xfId="7" applyNumberFormat="1" applyFont="1" applyFill="1" applyBorder="1" applyAlignment="1" applyProtection="1">
      <alignment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1" fontId="8" fillId="5" borderId="1" xfId="7" applyNumberFormat="1" applyFont="1" applyFill="1" applyBorder="1" applyAlignment="1" applyProtection="1">
      <alignment horizontal="center" vertical="top" wrapText="1"/>
    </xf>
    <xf numFmtId="13" fontId="11" fillId="5" borderId="1" xfId="6" applyNumberFormat="1" applyFont="1" applyFill="1" applyBorder="1" applyAlignment="1">
      <alignment horizontal="center" wrapText="1"/>
    </xf>
    <xf numFmtId="16" fontId="11" fillId="5" borderId="1" xfId="6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vertical="top" wrapText="1"/>
    </xf>
    <xf numFmtId="1" fontId="0" fillId="0" borderId="1" xfId="0" applyNumberFormat="1" applyBorder="1">
      <alignment wrapText="1"/>
    </xf>
    <xf numFmtId="10" fontId="7" fillId="5" borderId="1" xfId="9" applyNumberFormat="1" applyFont="1" applyFill="1" applyBorder="1" applyAlignment="1" applyProtection="1">
      <alignment horizontal="center" vertical="top" wrapText="1"/>
    </xf>
    <xf numFmtId="10" fontId="8" fillId="5" borderId="1" xfId="9" applyNumberFormat="1" applyFont="1" applyFill="1" applyBorder="1" applyAlignment="1" applyProtection="1">
      <alignment horizontal="center" vertical="top" wrapText="1"/>
    </xf>
    <xf numFmtId="165" fontId="11" fillId="5" borderId="1" xfId="0" applyNumberFormat="1" applyFont="1" applyFill="1" applyBorder="1" applyAlignment="1">
      <alignment horizontal="center" wrapText="1"/>
    </xf>
    <xf numFmtId="1" fontId="24" fillId="6" borderId="1" xfId="2" applyNumberFormat="1" applyFont="1" applyFill="1" applyBorder="1" applyAlignment="1" applyProtection="1">
      <alignment vertical="top" wrapText="1"/>
    </xf>
    <xf numFmtId="2" fontId="24" fillId="6" borderId="1" xfId="2" applyNumberFormat="1" applyFont="1" applyFill="1" applyBorder="1" applyAlignment="1">
      <alignment horizontal="center" wrapText="1"/>
    </xf>
    <xf numFmtId="165" fontId="11" fillId="6" borderId="1" xfId="6" applyNumberFormat="1" applyFont="1" applyFill="1" applyBorder="1" applyAlignment="1">
      <alignment horizontal="center" wrapText="1"/>
    </xf>
    <xf numFmtId="1" fontId="23" fillId="5" borderId="1" xfId="2" applyNumberFormat="1" applyFont="1" applyFill="1" applyBorder="1" applyAlignment="1" applyProtection="1">
      <alignment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10" fontId="23" fillId="5" borderId="1" xfId="2" applyNumberFormat="1" applyFont="1" applyFill="1" applyBorder="1" applyAlignment="1">
      <alignment horizontal="center" wrapText="1"/>
    </xf>
    <xf numFmtId="2" fontId="23" fillId="5" borderId="1" xfId="2" applyNumberFormat="1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wrapText="1"/>
    </xf>
    <xf numFmtId="44" fontId="10" fillId="6" borderId="1" xfId="6" applyFont="1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12" fillId="0" borderId="1" xfId="0" applyFont="1" applyBorder="1">
      <alignment wrapText="1"/>
    </xf>
    <xf numFmtId="0" fontId="11" fillId="5" borderId="1" xfId="0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 applyProtection="1">
      <alignment horizontal="center" vertical="center" wrapText="1"/>
    </xf>
    <xf numFmtId="2" fontId="6" fillId="0" borderId="1" xfId="6" applyNumberFormat="1" applyFont="1" applyFill="1" applyBorder="1" applyAlignment="1" applyProtection="1">
      <alignment horizontal="center" vertical="center" wrapText="1"/>
    </xf>
    <xf numFmtId="44" fontId="13" fillId="5" borderId="1" xfId="6" applyFont="1" applyFill="1" applyBorder="1" applyAlignment="1" applyProtection="1">
      <alignment horizontal="center" vertical="center" wrapText="1"/>
    </xf>
    <xf numFmtId="1" fontId="7" fillId="0" borderId="1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>
      <alignment wrapText="1"/>
    </xf>
    <xf numFmtId="10" fontId="0" fillId="0" borderId="1" xfId="0" applyNumberFormat="1" applyBorder="1">
      <alignment wrapText="1"/>
    </xf>
    <xf numFmtId="0" fontId="8" fillId="0" borderId="1" xfId="0" applyFont="1" applyBorder="1">
      <alignment wrapText="1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center" wrapText="1"/>
    </xf>
    <xf numFmtId="0" fontId="0" fillId="0" borderId="1" xfId="0" applyBorder="1">
      <alignment wrapText="1"/>
    </xf>
    <xf numFmtId="1" fontId="9" fillId="5" borderId="1" xfId="0" applyNumberFormat="1" applyFont="1" applyFill="1" applyBorder="1">
      <alignment wrapText="1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1" fontId="30" fillId="6" borderId="1" xfId="7" applyNumberFormat="1" applyFont="1" applyFill="1" applyBorder="1" applyAlignment="1" applyProtection="1">
      <alignment vertical="top" wrapText="1"/>
    </xf>
    <xf numFmtId="1" fontId="30" fillId="6" borderId="1" xfId="7" applyNumberFormat="1" applyFont="1" applyFill="1" applyBorder="1" applyAlignment="1" applyProtection="1">
      <alignment horizontal="center" vertical="top" wrapText="1"/>
    </xf>
    <xf numFmtId="10" fontId="30" fillId="6" borderId="1" xfId="7" applyNumberFormat="1" applyFont="1" applyFill="1" applyBorder="1" applyAlignment="1" applyProtection="1">
      <alignment horizontal="center" vertical="top" wrapText="1"/>
    </xf>
    <xf numFmtId="2" fontId="30" fillId="6" borderId="1" xfId="0" applyNumberFormat="1" applyFont="1" applyFill="1" applyBorder="1" applyAlignment="1">
      <alignment horizontal="center" wrapText="1"/>
    </xf>
    <xf numFmtId="0" fontId="31" fillId="6" borderId="1" xfId="0" applyFont="1" applyFill="1" applyBorder="1">
      <alignment wrapText="1"/>
    </xf>
    <xf numFmtId="0" fontId="1" fillId="0" borderId="0" xfId="0" applyFont="1">
      <alignment wrapText="1"/>
    </xf>
    <xf numFmtId="0" fontId="11" fillId="5" borderId="3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2" fontId="28" fillId="7" borderId="1" xfId="1" applyNumberFormat="1" applyFont="1" applyFill="1" applyBorder="1" applyAlignment="1">
      <alignment horizontal="center" wrapText="1"/>
    </xf>
    <xf numFmtId="0" fontId="28" fillId="7" borderId="1" xfId="1" applyFont="1" applyFill="1" applyBorder="1" applyAlignment="1">
      <alignment horizontal="center" wrapText="1"/>
    </xf>
    <xf numFmtId="1" fontId="9" fillId="5" borderId="1" xfId="7" applyNumberFormat="1" applyFont="1" applyFill="1" applyBorder="1" applyAlignment="1" applyProtection="1">
      <alignment horizontal="center" vertical="center" wrapText="1"/>
    </xf>
    <xf numFmtId="1" fontId="23" fillId="6" borderId="1" xfId="2" applyNumberFormat="1" applyFont="1" applyFill="1" applyBorder="1" applyAlignment="1" applyProtection="1">
      <alignment horizontal="center" wrapText="1"/>
    </xf>
    <xf numFmtId="1" fontId="24" fillId="6" borderId="1" xfId="2" applyNumberFormat="1" applyFont="1" applyFill="1" applyBorder="1" applyAlignment="1" applyProtection="1">
      <alignment horizontal="center" wrapText="1"/>
    </xf>
    <xf numFmtId="10" fontId="9" fillId="6" borderId="1" xfId="9" applyNumberFormat="1" applyFont="1" applyFill="1" applyBorder="1" applyAlignment="1" applyProtection="1">
      <alignment horizontal="center" wrapText="1"/>
    </xf>
    <xf numFmtId="1" fontId="23" fillId="6" borderId="1" xfId="2" applyNumberFormat="1" applyFont="1" applyFill="1" applyBorder="1" applyAlignment="1" applyProtection="1">
      <alignment wrapText="1"/>
    </xf>
    <xf numFmtId="167" fontId="9" fillId="7" borderId="1" xfId="0" applyNumberFormat="1" applyFont="1" applyFill="1" applyBorder="1" applyAlignment="1">
      <alignment horizontal="center" vertical="center" wrapText="1"/>
    </xf>
    <xf numFmtId="44" fontId="11" fillId="0" borderId="1" xfId="6" applyFont="1" applyFill="1" applyBorder="1" applyAlignment="1">
      <alignment horizontal="center" wrapText="1"/>
    </xf>
    <xf numFmtId="2" fontId="8" fillId="0" borderId="1" xfId="6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5" borderId="3" xfId="0" applyFont="1" applyFill="1" applyBorder="1" applyAlignment="1">
      <alignment horizontal="center" vertical="center" wrapText="1"/>
    </xf>
    <xf numFmtId="2" fontId="8" fillId="5" borderId="4" xfId="6" applyNumberFormat="1" applyFont="1" applyFill="1" applyBorder="1" applyAlignment="1">
      <alignment horizontal="center" wrapText="1"/>
    </xf>
    <xf numFmtId="2" fontId="23" fillId="6" borderId="0" xfId="2" applyNumberFormat="1" applyFont="1" applyFill="1" applyBorder="1" applyAlignment="1">
      <alignment horizontal="center" wrapText="1"/>
    </xf>
    <xf numFmtId="2" fontId="9" fillId="5" borderId="5" xfId="4" applyNumberFormat="1" applyFont="1" applyFill="1" applyBorder="1" applyAlignment="1">
      <alignment horizontal="center" vertical="center" wrapText="1"/>
    </xf>
    <xf numFmtId="43" fontId="8" fillId="0" borderId="1" xfId="6" applyNumberFormat="1" applyFont="1" applyFill="1" applyBorder="1" applyAlignment="1">
      <alignment horizontal="center" wrapText="1"/>
    </xf>
    <xf numFmtId="2" fontId="8" fillId="5" borderId="0" xfId="6" applyNumberFormat="1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2" fontId="8" fillId="5" borderId="2" xfId="6" applyNumberFormat="1" applyFont="1" applyFill="1" applyBorder="1" applyAlignment="1">
      <alignment horizontal="center" wrapText="1"/>
    </xf>
    <xf numFmtId="2" fontId="8" fillId="5" borderId="3" xfId="6" applyNumberFormat="1" applyFont="1" applyFill="1" applyBorder="1" applyAlignment="1">
      <alignment horizontal="center" wrapText="1"/>
    </xf>
    <xf numFmtId="1" fontId="9" fillId="5" borderId="0" xfId="0" applyNumberFormat="1" applyFont="1" applyFill="1" applyAlignment="1">
      <alignment horizontal="center" vertical="center" wrapText="1"/>
    </xf>
    <xf numFmtId="2" fontId="11" fillId="5" borderId="1" xfId="6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43" fontId="8" fillId="0" borderId="1" xfId="6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66" fontId="9" fillId="7" borderId="1" xfId="0" applyNumberFormat="1" applyFont="1" applyFill="1" applyBorder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vertical="top" wrapText="1"/>
    </xf>
    <xf numFmtId="1" fontId="35" fillId="5" borderId="1" xfId="0" applyNumberFormat="1" applyFont="1" applyFill="1" applyBorder="1" applyAlignment="1">
      <alignment horizontal="center" vertical="top" wrapText="1"/>
    </xf>
    <xf numFmtId="10" fontId="35" fillId="5" borderId="1" xfId="9" applyNumberFormat="1" applyFont="1" applyFill="1" applyBorder="1" applyAlignment="1" applyProtection="1">
      <alignment horizontal="center" vertical="top" wrapText="1"/>
    </xf>
    <xf numFmtId="166" fontId="11" fillId="5" borderId="1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 wrapText="1"/>
    </xf>
    <xf numFmtId="2" fontId="9" fillId="5" borderId="2" xfId="4" applyNumberFormat="1" applyFont="1" applyFill="1" applyBorder="1" applyAlignment="1">
      <alignment horizontal="center" wrapText="1"/>
    </xf>
    <xf numFmtId="2" fontId="18" fillId="7" borderId="1" xfId="0" applyNumberFormat="1" applyFont="1" applyFill="1" applyBorder="1" applyAlignment="1">
      <alignment horizontal="center" wrapText="1"/>
    </xf>
    <xf numFmtId="2" fontId="23" fillId="6" borderId="1" xfId="2" applyNumberFormat="1" applyFont="1" applyFill="1" applyBorder="1" applyAlignment="1" applyProtection="1">
      <alignment horizontal="center" wrapText="1"/>
    </xf>
    <xf numFmtId="2" fontId="9" fillId="5" borderId="1" xfId="0" applyNumberFormat="1" applyFont="1" applyFill="1" applyBorder="1" applyAlignment="1">
      <alignment horizontal="center" wrapText="1"/>
    </xf>
    <xf numFmtId="10" fontId="9" fillId="7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34" fillId="5" borderId="1" xfId="6" applyNumberFormat="1" applyFont="1" applyFill="1" applyBorder="1" applyAlignment="1">
      <alignment horizontal="center" wrapText="1"/>
    </xf>
    <xf numFmtId="1" fontId="34" fillId="5" borderId="1" xfId="7" applyNumberFormat="1" applyFont="1" applyFill="1" applyBorder="1" applyAlignment="1" applyProtection="1">
      <alignment vertical="top" wrapText="1"/>
    </xf>
    <xf numFmtId="1" fontId="34" fillId="5" borderId="1" xfId="7" applyNumberFormat="1" applyFont="1" applyFill="1" applyBorder="1" applyAlignment="1" applyProtection="1">
      <alignment horizontal="center" vertical="top" wrapText="1"/>
    </xf>
    <xf numFmtId="10" fontId="34" fillId="5" borderId="1" xfId="7" applyNumberFormat="1" applyFont="1" applyFill="1" applyBorder="1" applyAlignment="1">
      <alignment horizontal="center" wrapText="1"/>
    </xf>
    <xf numFmtId="44" fontId="33" fillId="5" borderId="1" xfId="6" applyFont="1" applyFill="1" applyBorder="1" applyAlignment="1">
      <alignment horizontal="center" wrapText="1"/>
    </xf>
    <xf numFmtId="1" fontId="36" fillId="6" borderId="1" xfId="2" applyNumberFormat="1" applyFont="1" applyFill="1" applyBorder="1" applyAlignment="1" applyProtection="1">
      <alignment vertical="top" wrapText="1"/>
    </xf>
    <xf numFmtId="1" fontId="36" fillId="6" borderId="1" xfId="2" applyNumberFormat="1" applyFont="1" applyFill="1" applyBorder="1" applyAlignment="1" applyProtection="1">
      <alignment horizontal="center" vertical="top" wrapText="1"/>
    </xf>
    <xf numFmtId="10" fontId="36" fillId="6" borderId="1" xfId="2" applyNumberFormat="1" applyFont="1" applyFill="1" applyBorder="1" applyAlignment="1">
      <alignment horizontal="center" wrapText="1"/>
    </xf>
    <xf numFmtId="2" fontId="36" fillId="6" borderId="1" xfId="2" applyNumberFormat="1" applyFont="1" applyFill="1" applyBorder="1" applyAlignment="1">
      <alignment horizontal="center" wrapText="1"/>
    </xf>
    <xf numFmtId="44" fontId="33" fillId="6" borderId="1" xfId="6" applyFont="1" applyFill="1" applyBorder="1" applyAlignment="1">
      <alignment horizontal="center" wrapText="1"/>
    </xf>
    <xf numFmtId="1" fontId="34" fillId="5" borderId="1" xfId="0" applyNumberFormat="1" applyFont="1" applyFill="1" applyBorder="1" applyAlignment="1">
      <alignment horizontal="center" vertical="center" wrapText="1"/>
    </xf>
    <xf numFmtId="10" fontId="34" fillId="5" borderId="1" xfId="7" applyNumberFormat="1" applyFont="1" applyFill="1" applyBorder="1" applyAlignment="1">
      <alignment horizontal="center" vertical="center" wrapText="1"/>
    </xf>
    <xf numFmtId="1" fontId="34" fillId="5" borderId="1" xfId="0" applyNumberFormat="1" applyFont="1" applyFill="1" applyBorder="1" applyAlignment="1">
      <alignment horizontal="center" wrapText="1"/>
    </xf>
    <xf numFmtId="44" fontId="8" fillId="0" borderId="1" xfId="6" applyFont="1" applyFill="1" applyBorder="1" applyAlignment="1">
      <alignment horizontal="center" wrapText="1"/>
    </xf>
    <xf numFmtId="2" fontId="8" fillId="5" borderId="7" xfId="6" applyNumberFormat="1" applyFont="1" applyFill="1" applyBorder="1" applyAlignment="1">
      <alignment horizontal="center" wrapText="1"/>
    </xf>
    <xf numFmtId="2" fontId="23" fillId="6" borderId="4" xfId="2" applyNumberFormat="1" applyFont="1" applyFill="1" applyBorder="1" applyAlignment="1">
      <alignment horizontal="center" wrapText="1"/>
    </xf>
    <xf numFmtId="2" fontId="8" fillId="5" borderId="8" xfId="6" applyNumberFormat="1" applyFont="1" applyFill="1" applyBorder="1" applyAlignment="1">
      <alignment horizont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28" fillId="7" borderId="1" xfId="1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top" wrapText="1"/>
    </xf>
    <xf numFmtId="0" fontId="28" fillId="7" borderId="1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wrapText="1"/>
    </xf>
    <xf numFmtId="0" fontId="27" fillId="7" borderId="1" xfId="1" applyFont="1" applyFill="1" applyBorder="1" applyAlignment="1">
      <alignment horizontal="center" wrapText="1"/>
    </xf>
    <xf numFmtId="2" fontId="28" fillId="7" borderId="1" xfId="1" applyNumberFormat="1" applyFont="1" applyFill="1" applyBorder="1" applyAlignment="1">
      <alignment wrapText="1"/>
    </xf>
    <xf numFmtId="0" fontId="29" fillId="5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10">
    <cellStyle name="20% - Accent3" xfId="1" builtinId="38"/>
    <cellStyle name="40% - Accent5" xfId="2" builtinId="47"/>
    <cellStyle name="Comma 2" xfId="3" xr:uid="{00000000-0005-0000-0000-000002000000}"/>
    <cellStyle name="Currency" xfId="4" builtinId="4"/>
    <cellStyle name="Currency 2" xfId="5" xr:uid="{00000000-0005-0000-0000-000004000000}"/>
    <cellStyle name="Currency 3" xfId="6" xr:uid="{00000000-0005-0000-0000-000005000000}"/>
    <cellStyle name="Good" xfId="7" builtinId="26"/>
    <cellStyle name="Normal" xfId="0" builtinId="0"/>
    <cellStyle name="Normal 2" xfId="8" xr:uid="{00000000-0005-0000-0000-000008000000}"/>
    <cellStyle name="Percent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149</xdr:row>
      <xdr:rowOff>66674</xdr:rowOff>
    </xdr:from>
    <xdr:ext cx="5772150" cy="4000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0" y="49996724"/>
          <a:ext cx="5772150" cy="4000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1034143</xdr:colOff>
      <xdr:row>1</xdr:row>
      <xdr:rowOff>476250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72893" y="68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outlinePr summaryBelow="0" summaryRight="0"/>
  </sheetPr>
  <dimension ref="A1:V200"/>
  <sheetViews>
    <sheetView tabSelected="1" topLeftCell="A57" zoomScale="96" zoomScaleNormal="96" zoomScaleSheetLayoutView="100" zoomScalePageLayoutView="70" workbookViewId="0">
      <selection activeCell="F95" sqref="F95"/>
    </sheetView>
  </sheetViews>
  <sheetFormatPr defaultColWidth="0" defaultRowHeight="13.2" x14ac:dyDescent="0.25"/>
  <cols>
    <col min="1" max="1" width="20.109375" style="10" customWidth="1"/>
    <col min="2" max="2" width="14.33203125" style="10" customWidth="1"/>
    <col min="3" max="3" width="13" style="10" customWidth="1"/>
    <col min="4" max="4" width="13.5546875" style="15" customWidth="1"/>
    <col min="5" max="5" width="13.5546875" customWidth="1"/>
    <col min="6" max="6" width="23" bestFit="1" customWidth="1"/>
    <col min="7" max="7" width="13.44140625" bestFit="1" customWidth="1"/>
    <col min="8" max="8" width="14.44140625" customWidth="1"/>
    <col min="9" max="9" width="16.109375" style="152" customWidth="1"/>
    <col min="10" max="11" width="11.77734375" customWidth="1"/>
    <col min="12" max="12" width="7.109375" customWidth="1"/>
    <col min="13" max="14" width="6.5546875" customWidth="1"/>
    <col min="15" max="15" width="6.109375" customWidth="1"/>
    <col min="16" max="16" width="4.44140625" customWidth="1"/>
    <col min="17" max="17" width="8.88671875" customWidth="1"/>
    <col min="18" max="22" width="8.88671875" hidden="1" customWidth="1"/>
  </cols>
  <sheetData>
    <row r="1" spans="1:16" ht="9" customHeight="1" thickBot="1" x14ac:dyDescent="0.3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6" ht="55.2" customHeight="1" thickBot="1" x14ac:dyDescent="0.35">
      <c r="A2" s="29"/>
      <c r="B2" s="173" t="s">
        <v>13</v>
      </c>
      <c r="C2" s="173"/>
      <c r="D2" s="173"/>
      <c r="E2" s="173" t="s">
        <v>54</v>
      </c>
      <c r="F2" s="174"/>
      <c r="G2" s="174"/>
      <c r="H2" s="24"/>
      <c r="I2" s="109" t="s">
        <v>57</v>
      </c>
      <c r="J2" s="109" t="s">
        <v>42</v>
      </c>
      <c r="K2" s="109" t="s">
        <v>59</v>
      </c>
      <c r="L2" s="175" t="s">
        <v>41</v>
      </c>
      <c r="M2" s="175"/>
      <c r="N2" s="175"/>
      <c r="O2" s="175"/>
    </row>
    <row r="3" spans="1:16" ht="46.2" customHeight="1" thickBot="1" x14ac:dyDescent="0.35">
      <c r="A3" s="18" t="s">
        <v>0</v>
      </c>
      <c r="B3" s="18" t="s">
        <v>60</v>
      </c>
      <c r="C3" s="115">
        <v>45891</v>
      </c>
      <c r="D3" s="19" t="s">
        <v>44</v>
      </c>
      <c r="E3" s="25" t="s">
        <v>14</v>
      </c>
      <c r="F3" s="27" t="s">
        <v>15</v>
      </c>
      <c r="G3" s="25" t="s">
        <v>16</v>
      </c>
      <c r="H3" s="25" t="s">
        <v>40</v>
      </c>
      <c r="I3" s="143" t="s">
        <v>43</v>
      </c>
      <c r="J3" s="25" t="s">
        <v>43</v>
      </c>
      <c r="K3" s="25"/>
      <c r="L3" s="22" t="s">
        <v>48</v>
      </c>
      <c r="M3" s="22" t="s">
        <v>47</v>
      </c>
      <c r="N3" s="22" t="s">
        <v>49</v>
      </c>
      <c r="O3" s="22" t="s">
        <v>50</v>
      </c>
    </row>
    <row r="4" spans="1:16" ht="6.6" customHeight="1" thickBot="1" x14ac:dyDescent="0.35">
      <c r="A4" s="30"/>
      <c r="B4" s="30"/>
      <c r="C4" s="30"/>
      <c r="D4" s="31"/>
      <c r="E4" s="32"/>
      <c r="F4" s="32"/>
      <c r="G4" s="32"/>
      <c r="H4" s="32"/>
      <c r="I4" s="142"/>
      <c r="J4" s="119"/>
      <c r="K4" s="119"/>
      <c r="L4" s="106"/>
      <c r="M4" s="106"/>
      <c r="N4" s="106"/>
      <c r="O4" s="106"/>
    </row>
    <row r="5" spans="1:16" ht="20.100000000000001" customHeight="1" thickBot="1" x14ac:dyDescent="0.35">
      <c r="A5" s="30" t="s">
        <v>25</v>
      </c>
      <c r="B5" s="30"/>
      <c r="C5" s="30"/>
      <c r="D5" s="31"/>
      <c r="E5" s="34"/>
      <c r="F5" s="34"/>
      <c r="G5" s="35"/>
      <c r="H5" s="35"/>
      <c r="I5" s="144"/>
      <c r="J5" s="35"/>
      <c r="K5" s="122" t="s">
        <v>62</v>
      </c>
      <c r="L5" s="33"/>
      <c r="M5" s="33"/>
      <c r="N5" s="33"/>
      <c r="O5" s="33"/>
    </row>
    <row r="6" spans="1:16" ht="20.100000000000001" customHeight="1" thickBot="1" x14ac:dyDescent="0.35">
      <c r="A6" s="36">
        <v>176</v>
      </c>
      <c r="B6" s="37">
        <v>43</v>
      </c>
      <c r="C6" s="37">
        <v>31</v>
      </c>
      <c r="D6" s="38">
        <f>C6/B6</f>
        <v>0.72093023255813948</v>
      </c>
      <c r="E6" s="39">
        <v>15.05</v>
      </c>
      <c r="F6" s="167"/>
      <c r="G6" s="39"/>
      <c r="H6" s="39"/>
      <c r="I6" s="39"/>
      <c r="J6" s="120"/>
      <c r="K6" s="120"/>
      <c r="L6" s="107"/>
      <c r="M6" s="107"/>
      <c r="N6" s="107"/>
      <c r="O6" s="107"/>
    </row>
    <row r="7" spans="1:16" ht="21" customHeight="1" thickBot="1" x14ac:dyDescent="0.35">
      <c r="A7" s="36">
        <v>3219</v>
      </c>
      <c r="B7" s="37">
        <v>260</v>
      </c>
      <c r="C7" s="37">
        <v>226</v>
      </c>
      <c r="D7" s="38">
        <f>C7/B7</f>
        <v>0.86923076923076925</v>
      </c>
      <c r="E7" s="39">
        <v>91</v>
      </c>
      <c r="F7" s="169"/>
      <c r="G7" s="39"/>
      <c r="H7" s="39"/>
      <c r="I7" s="39"/>
      <c r="J7" s="39"/>
      <c r="K7" s="39" t="s">
        <v>62</v>
      </c>
      <c r="L7" s="33"/>
      <c r="M7" s="33" t="s">
        <v>62</v>
      </c>
      <c r="N7" s="33"/>
      <c r="O7" s="33"/>
    </row>
    <row r="8" spans="1:16" ht="28.8" customHeight="1" thickBot="1" x14ac:dyDescent="0.4">
      <c r="A8" s="114" t="s">
        <v>26</v>
      </c>
      <c r="B8" s="111">
        <f>SUM(B6:B7)</f>
        <v>303</v>
      </c>
      <c r="C8" s="111">
        <f>SUM(C6:C7)</f>
        <v>257</v>
      </c>
      <c r="D8" s="43">
        <f>C8/B8</f>
        <v>0.84818481848184824</v>
      </c>
      <c r="E8" s="44">
        <f>SUM(E6:E7)</f>
        <v>106.05</v>
      </c>
      <c r="F8" s="168">
        <f>SUM(F6:F7)</f>
        <v>0</v>
      </c>
      <c r="G8" s="44">
        <f>SUM(G5:G7)</f>
        <v>0</v>
      </c>
      <c r="H8" s="44">
        <f>SUM(H5:H7)</f>
        <v>0</v>
      </c>
      <c r="I8" s="44">
        <f>SUM(I5:I7)</f>
        <v>0</v>
      </c>
      <c r="J8" s="44">
        <f>SUM(J5:J7)</f>
        <v>0</v>
      </c>
      <c r="K8" s="44">
        <f>SUM(K6:K7)</f>
        <v>0</v>
      </c>
      <c r="L8" s="45"/>
      <c r="M8" s="45"/>
      <c r="N8" s="45"/>
      <c r="O8" s="45"/>
    </row>
    <row r="9" spans="1:16" ht="7.2" customHeight="1" thickBot="1" x14ac:dyDescent="0.35">
      <c r="B9" s="47"/>
      <c r="C9" s="47"/>
      <c r="D9" s="48"/>
      <c r="E9" s="49"/>
      <c r="F9" s="49"/>
      <c r="G9" s="49"/>
      <c r="H9" s="46"/>
      <c r="I9" s="49"/>
      <c r="J9" s="49"/>
      <c r="K9" s="49"/>
      <c r="L9" s="50"/>
      <c r="M9" s="50"/>
      <c r="N9" s="50"/>
      <c r="O9" s="50"/>
    </row>
    <row r="10" spans="1:16" ht="17.399999999999999" customHeight="1" thickBot="1" x14ac:dyDescent="0.35">
      <c r="A10" s="47" t="s">
        <v>27</v>
      </c>
      <c r="B10" s="47"/>
      <c r="C10" s="47"/>
      <c r="D10" s="48"/>
      <c r="E10" s="49"/>
      <c r="F10" s="49"/>
      <c r="G10" s="49"/>
      <c r="H10" s="49"/>
      <c r="I10" s="49"/>
      <c r="J10" s="39"/>
      <c r="K10" s="49" t="s">
        <v>62</v>
      </c>
      <c r="L10" s="50"/>
      <c r="M10" s="50"/>
      <c r="N10" s="50"/>
      <c r="O10" s="50"/>
    </row>
    <row r="11" spans="1:16" ht="18" customHeight="1" thickBot="1" x14ac:dyDescent="0.4">
      <c r="A11" s="36">
        <v>392</v>
      </c>
      <c r="B11" s="37">
        <v>604</v>
      </c>
      <c r="C11" s="37">
        <v>561</v>
      </c>
      <c r="D11" s="38">
        <f>C11/B11</f>
        <v>0.92880794701986757</v>
      </c>
      <c r="E11" s="39">
        <v>211.4</v>
      </c>
      <c r="F11" s="39">
        <v>212</v>
      </c>
      <c r="G11" s="39"/>
      <c r="H11" s="39">
        <v>151</v>
      </c>
      <c r="I11" s="39">
        <v>50</v>
      </c>
      <c r="J11" s="56">
        <v>100</v>
      </c>
      <c r="K11" s="56" t="s">
        <v>62</v>
      </c>
      <c r="L11" s="33"/>
      <c r="M11" s="33" t="s">
        <v>62</v>
      </c>
      <c r="N11" s="33"/>
      <c r="O11" s="33"/>
      <c r="P11" s="2"/>
    </row>
    <row r="12" spans="1:16" ht="17.399999999999999" customHeight="1" thickBot="1" x14ac:dyDescent="0.4">
      <c r="A12" s="57">
        <v>2582</v>
      </c>
      <c r="B12" s="37">
        <v>36</v>
      </c>
      <c r="C12" s="37">
        <v>36</v>
      </c>
      <c r="D12" s="38">
        <f>C12/B12</f>
        <v>1</v>
      </c>
      <c r="E12" s="39">
        <v>12.6</v>
      </c>
      <c r="F12" s="39">
        <v>12</v>
      </c>
      <c r="G12" s="39"/>
      <c r="H12" s="39">
        <v>9</v>
      </c>
      <c r="I12" s="39"/>
      <c r="J12" s="39"/>
      <c r="K12" s="39" t="s">
        <v>62</v>
      </c>
      <c r="L12" s="33"/>
      <c r="M12" s="33" t="s">
        <v>62</v>
      </c>
      <c r="N12" s="33"/>
      <c r="O12" s="33"/>
      <c r="P12" s="2"/>
    </row>
    <row r="13" spans="1:16" ht="20.100000000000001" customHeight="1" thickBot="1" x14ac:dyDescent="0.4">
      <c r="A13" s="36">
        <v>2894</v>
      </c>
      <c r="B13" s="37">
        <v>36</v>
      </c>
      <c r="C13" s="37">
        <v>28</v>
      </c>
      <c r="D13" s="38">
        <f t="shared" ref="D13:D16" si="0">C13/B13</f>
        <v>0.77777777777777779</v>
      </c>
      <c r="E13" s="39">
        <v>12.6</v>
      </c>
      <c r="F13" s="39">
        <v>25</v>
      </c>
      <c r="G13" s="39"/>
      <c r="H13" s="39">
        <v>25</v>
      </c>
      <c r="I13" s="39">
        <v>25</v>
      </c>
      <c r="J13" s="39">
        <v>50</v>
      </c>
      <c r="K13" s="39" t="s">
        <v>62</v>
      </c>
      <c r="L13" s="33"/>
      <c r="M13" s="33" t="s">
        <v>62</v>
      </c>
      <c r="N13" s="40"/>
      <c r="O13" s="40"/>
      <c r="P13" s="2"/>
    </row>
    <row r="14" spans="1:16" ht="19.8" customHeight="1" thickBot="1" x14ac:dyDescent="0.4">
      <c r="A14" s="36">
        <v>3160</v>
      </c>
      <c r="B14" s="37">
        <v>308</v>
      </c>
      <c r="C14" s="37">
        <v>275</v>
      </c>
      <c r="D14" s="38">
        <f>C14/B14</f>
        <v>0.8928571428571429</v>
      </c>
      <c r="E14" s="39">
        <v>107.8</v>
      </c>
      <c r="F14" s="39"/>
      <c r="G14" s="39"/>
      <c r="H14" s="39">
        <v>77</v>
      </c>
      <c r="I14" s="39"/>
      <c r="J14" s="39"/>
      <c r="K14" s="39" t="s">
        <v>62</v>
      </c>
      <c r="L14" s="33"/>
      <c r="M14" s="33" t="s">
        <v>62</v>
      </c>
      <c r="N14" s="33"/>
      <c r="O14" s="33"/>
      <c r="P14" s="2"/>
    </row>
    <row r="15" spans="1:16" ht="19.8" customHeight="1" thickBot="1" x14ac:dyDescent="0.4">
      <c r="A15" s="36">
        <v>4411</v>
      </c>
      <c r="B15" s="37">
        <v>107</v>
      </c>
      <c r="C15" s="37">
        <v>69</v>
      </c>
      <c r="D15" s="38">
        <f>C15/B15</f>
        <v>0.64485981308411211</v>
      </c>
      <c r="E15" s="39">
        <v>37.450000000000003</v>
      </c>
      <c r="F15" s="39"/>
      <c r="G15" s="39"/>
      <c r="H15" s="39"/>
      <c r="I15" s="39"/>
      <c r="J15" s="39"/>
      <c r="K15" s="39"/>
      <c r="L15" s="33"/>
      <c r="M15" s="33"/>
      <c r="N15" s="33"/>
      <c r="O15" s="33"/>
      <c r="P15" s="2"/>
    </row>
    <row r="16" spans="1:16" ht="18" customHeight="1" thickBot="1" x14ac:dyDescent="0.4">
      <c r="A16" s="36">
        <v>4809</v>
      </c>
      <c r="B16" s="37">
        <v>326</v>
      </c>
      <c r="C16" s="37">
        <v>300</v>
      </c>
      <c r="D16" s="38">
        <f t="shared" si="0"/>
        <v>0.92024539877300615</v>
      </c>
      <c r="E16" s="39">
        <v>114.1</v>
      </c>
      <c r="F16" s="39">
        <v>114.1</v>
      </c>
      <c r="G16" s="39"/>
      <c r="H16" s="39">
        <v>81.5</v>
      </c>
      <c r="I16" s="39"/>
      <c r="J16" s="56"/>
      <c r="K16" s="56" t="s">
        <v>62</v>
      </c>
      <c r="L16" s="33"/>
      <c r="M16" s="33" t="s">
        <v>62</v>
      </c>
      <c r="N16" s="141"/>
      <c r="O16" s="33"/>
      <c r="P16" s="2"/>
    </row>
    <row r="17" spans="1:16" ht="19.2" customHeight="1" thickBot="1" x14ac:dyDescent="0.4">
      <c r="A17" s="41" t="s">
        <v>27</v>
      </c>
      <c r="B17" s="42">
        <f>SUM(B11:B16)</f>
        <v>1417</v>
      </c>
      <c r="C17" s="42">
        <f>SUM(C11:C16)</f>
        <v>1269</v>
      </c>
      <c r="D17" s="43">
        <f>C17/B17</f>
        <v>0.89555398729710656</v>
      </c>
      <c r="E17" s="44">
        <f>SUM(E11:E16)</f>
        <v>495.94999999999993</v>
      </c>
      <c r="F17" s="44">
        <f>SUM(F11:F16)</f>
        <v>363.1</v>
      </c>
      <c r="G17" s="44">
        <f>SUM(G11:G16)</f>
        <v>0</v>
      </c>
      <c r="H17" s="44">
        <f>SUM(H10:H16)</f>
        <v>343.5</v>
      </c>
      <c r="I17" s="44">
        <f>SUM(I11:I16)</f>
        <v>75</v>
      </c>
      <c r="J17" s="44">
        <f>SUM(J10:J16)</f>
        <v>150</v>
      </c>
      <c r="K17" s="44">
        <f>SUM(K10:K16)</f>
        <v>0</v>
      </c>
      <c r="L17" s="45"/>
      <c r="M17" s="45" t="s">
        <v>62</v>
      </c>
      <c r="N17" s="45"/>
      <c r="O17" s="45"/>
      <c r="P17" s="2"/>
    </row>
    <row r="18" spans="1:16" ht="6" customHeight="1" thickBot="1" x14ac:dyDescent="0.4">
      <c r="A18" s="51"/>
      <c r="B18" s="52"/>
      <c r="C18" s="52"/>
      <c r="D18" s="53"/>
      <c r="E18" s="54"/>
      <c r="F18" s="54"/>
      <c r="G18" s="54"/>
      <c r="H18" s="54"/>
      <c r="I18" s="54"/>
      <c r="J18" s="54"/>
      <c r="K18" s="54"/>
      <c r="L18" s="55"/>
      <c r="M18" s="55"/>
      <c r="N18" s="55"/>
      <c r="O18" s="55"/>
      <c r="P18" s="2"/>
    </row>
    <row r="19" spans="1:16" ht="20.100000000000001" customHeight="1" thickBot="1" x14ac:dyDescent="0.4">
      <c r="A19" s="47" t="s">
        <v>34</v>
      </c>
      <c r="B19" s="52"/>
      <c r="C19" s="52"/>
      <c r="D19" s="53"/>
      <c r="E19" s="54"/>
      <c r="F19" s="54"/>
      <c r="G19" s="54"/>
      <c r="H19" s="54"/>
      <c r="I19" s="54"/>
      <c r="J19" s="56"/>
      <c r="K19" s="56"/>
      <c r="L19" s="55"/>
      <c r="M19" s="55"/>
      <c r="N19" s="55"/>
      <c r="O19" s="55"/>
      <c r="P19" s="2"/>
    </row>
    <row r="20" spans="1:16" ht="20.100000000000001" customHeight="1" thickBot="1" x14ac:dyDescent="0.4">
      <c r="A20" s="57">
        <v>622</v>
      </c>
      <c r="B20" s="58">
        <v>36</v>
      </c>
      <c r="C20" s="58">
        <v>25</v>
      </c>
      <c r="D20" s="38">
        <f t="shared" ref="D20:D32" si="1">C20/B20</f>
        <v>0.69444444444444442</v>
      </c>
      <c r="E20" s="39">
        <v>12.6</v>
      </c>
      <c r="F20" s="56"/>
      <c r="G20" s="56"/>
      <c r="H20" s="56"/>
      <c r="I20" s="39"/>
      <c r="J20" s="56"/>
      <c r="K20" s="56"/>
      <c r="L20" s="33"/>
      <c r="M20" s="33" t="s">
        <v>62</v>
      </c>
      <c r="N20" s="33"/>
      <c r="O20" s="33"/>
      <c r="P20" s="2"/>
    </row>
    <row r="21" spans="1:16" ht="20.100000000000001" customHeight="1" thickBot="1" x14ac:dyDescent="0.4">
      <c r="A21" s="36">
        <v>637</v>
      </c>
      <c r="B21" s="37">
        <v>366</v>
      </c>
      <c r="C21" s="37">
        <v>270</v>
      </c>
      <c r="D21" s="38">
        <f>C21/B21</f>
        <v>0.73770491803278693</v>
      </c>
      <c r="E21" s="39">
        <v>128.1</v>
      </c>
      <c r="F21" s="39"/>
      <c r="G21" s="39"/>
      <c r="H21" s="39"/>
      <c r="I21" s="39"/>
      <c r="J21" s="39"/>
      <c r="K21" s="39"/>
      <c r="L21" s="33"/>
      <c r="M21" s="33" t="s">
        <v>62</v>
      </c>
      <c r="N21" s="33"/>
      <c r="O21" s="33"/>
      <c r="P21" s="2"/>
    </row>
    <row r="22" spans="1:16" ht="20.100000000000001" customHeight="1" thickBot="1" x14ac:dyDescent="0.4">
      <c r="A22" s="36">
        <v>2239</v>
      </c>
      <c r="B22" s="37">
        <v>68</v>
      </c>
      <c r="C22" s="37">
        <v>41</v>
      </c>
      <c r="D22" s="38">
        <f t="shared" si="1"/>
        <v>0.6029411764705882</v>
      </c>
      <c r="E22" s="39">
        <v>23.8</v>
      </c>
      <c r="F22" s="39"/>
      <c r="G22" s="39"/>
      <c r="H22" s="39">
        <v>17</v>
      </c>
      <c r="I22" s="39"/>
      <c r="J22" s="39"/>
      <c r="K22" s="39"/>
      <c r="L22" s="33"/>
      <c r="M22" s="33" t="s">
        <v>62</v>
      </c>
      <c r="N22" s="33"/>
      <c r="O22" s="33"/>
      <c r="P22" s="2"/>
    </row>
    <row r="23" spans="1:16" ht="20.100000000000001" customHeight="1" thickBot="1" x14ac:dyDescent="0.35">
      <c r="A23" s="57">
        <v>4639</v>
      </c>
      <c r="B23" s="62">
        <v>49</v>
      </c>
      <c r="C23" s="62">
        <v>31</v>
      </c>
      <c r="D23" s="38">
        <f>C23/B23</f>
        <v>0.63265306122448983</v>
      </c>
      <c r="E23" s="39">
        <v>17.149999999999999</v>
      </c>
      <c r="F23" s="39"/>
      <c r="G23" s="39"/>
      <c r="H23" s="39">
        <v>12.25</v>
      </c>
      <c r="I23" s="39"/>
      <c r="J23" s="39"/>
      <c r="K23" s="39"/>
      <c r="L23" s="33"/>
      <c r="M23" s="33"/>
      <c r="N23" s="33"/>
      <c r="O23" s="33"/>
    </row>
    <row r="24" spans="1:16" ht="20.100000000000001" customHeight="1" thickBot="1" x14ac:dyDescent="0.35">
      <c r="A24" s="36">
        <v>6364</v>
      </c>
      <c r="B24" s="37">
        <v>187</v>
      </c>
      <c r="C24" s="37">
        <v>149</v>
      </c>
      <c r="D24" s="38">
        <f t="shared" si="1"/>
        <v>0.79679144385026734</v>
      </c>
      <c r="E24" s="39">
        <v>65.45</v>
      </c>
      <c r="F24" s="39"/>
      <c r="G24" s="39"/>
      <c r="H24" s="39"/>
      <c r="I24" s="39"/>
      <c r="J24" s="39"/>
      <c r="K24" s="39"/>
      <c r="L24" s="33"/>
      <c r="M24" s="33"/>
      <c r="N24" s="33"/>
      <c r="O24" s="33"/>
    </row>
    <row r="25" spans="1:16" ht="20.100000000000001" customHeight="1" thickBot="1" x14ac:dyDescent="0.35">
      <c r="A25" s="36">
        <v>7167</v>
      </c>
      <c r="B25" s="37">
        <v>53</v>
      </c>
      <c r="C25" s="37">
        <v>39</v>
      </c>
      <c r="D25" s="38">
        <f>C25/B25</f>
        <v>0.73584905660377353</v>
      </c>
      <c r="E25" s="39">
        <v>18.55</v>
      </c>
      <c r="F25" s="39"/>
      <c r="G25" s="39"/>
      <c r="H25" s="39">
        <v>13.25</v>
      </c>
      <c r="I25" s="39"/>
      <c r="J25" s="39"/>
      <c r="K25" s="39"/>
      <c r="L25" s="33"/>
      <c r="M25" s="33" t="s">
        <v>62</v>
      </c>
      <c r="N25" s="33"/>
      <c r="O25" s="33"/>
    </row>
    <row r="26" spans="1:16" ht="20.100000000000001" customHeight="1" thickBot="1" x14ac:dyDescent="0.35">
      <c r="A26" s="36">
        <v>8046</v>
      </c>
      <c r="B26" s="37">
        <v>43</v>
      </c>
      <c r="C26" s="37">
        <v>32</v>
      </c>
      <c r="D26" s="38">
        <f t="shared" si="1"/>
        <v>0.7441860465116279</v>
      </c>
      <c r="E26" s="39">
        <v>15.05</v>
      </c>
      <c r="F26" s="39"/>
      <c r="G26" s="39"/>
      <c r="H26" s="39"/>
      <c r="I26" s="39"/>
      <c r="J26" s="39"/>
      <c r="K26" s="39"/>
      <c r="L26" s="33"/>
      <c r="M26" s="33" t="s">
        <v>62</v>
      </c>
      <c r="N26" s="40"/>
      <c r="O26" s="33"/>
    </row>
    <row r="27" spans="1:16" ht="20.100000000000001" customHeight="1" thickBot="1" x14ac:dyDescent="0.35">
      <c r="A27" s="36">
        <v>8529</v>
      </c>
      <c r="B27" s="37">
        <v>81</v>
      </c>
      <c r="C27" s="37">
        <v>63</v>
      </c>
      <c r="D27" s="38">
        <f t="shared" si="1"/>
        <v>0.77777777777777779</v>
      </c>
      <c r="E27" s="39">
        <v>28.35</v>
      </c>
      <c r="F27" s="39">
        <v>36</v>
      </c>
      <c r="G27" s="39"/>
      <c r="H27" s="39"/>
      <c r="I27" s="39"/>
      <c r="J27" s="39"/>
      <c r="K27" s="39" t="s">
        <v>62</v>
      </c>
      <c r="L27" s="33"/>
      <c r="M27" s="33" t="s">
        <v>62</v>
      </c>
      <c r="N27" s="33"/>
      <c r="O27" s="33"/>
    </row>
    <row r="28" spans="1:16" ht="20.100000000000001" customHeight="1" thickBot="1" x14ac:dyDescent="0.35">
      <c r="A28" s="36">
        <v>9501</v>
      </c>
      <c r="B28" s="37">
        <v>56</v>
      </c>
      <c r="C28" s="37">
        <v>28</v>
      </c>
      <c r="D28" s="38">
        <f>C28/B28</f>
        <v>0.5</v>
      </c>
      <c r="E28" s="39">
        <v>19.600000000000001</v>
      </c>
      <c r="F28" s="39"/>
      <c r="G28" s="39"/>
      <c r="H28" s="39"/>
      <c r="I28" s="39"/>
      <c r="J28" s="39"/>
      <c r="K28" s="39"/>
      <c r="L28" s="40"/>
      <c r="M28" s="33" t="s">
        <v>62</v>
      </c>
      <c r="N28" s="33"/>
      <c r="O28" s="33"/>
    </row>
    <row r="29" spans="1:16" ht="20.100000000000001" customHeight="1" thickBot="1" x14ac:dyDescent="0.35">
      <c r="A29" s="36">
        <v>9808</v>
      </c>
      <c r="B29" s="37">
        <v>193</v>
      </c>
      <c r="C29" s="37">
        <v>162</v>
      </c>
      <c r="D29" s="38">
        <f t="shared" si="1"/>
        <v>0.8393782383419689</v>
      </c>
      <c r="E29" s="39">
        <v>67.55</v>
      </c>
      <c r="F29" s="39"/>
      <c r="G29" s="39"/>
      <c r="H29" s="39"/>
      <c r="I29" s="39"/>
      <c r="J29" s="39"/>
      <c r="K29" s="39"/>
      <c r="L29" s="33"/>
      <c r="M29" s="33" t="s">
        <v>62</v>
      </c>
      <c r="N29" s="33"/>
      <c r="O29" s="33"/>
    </row>
    <row r="30" spans="1:16" ht="20.100000000000001" customHeight="1" thickBot="1" x14ac:dyDescent="0.35">
      <c r="A30" s="36" t="s">
        <v>1</v>
      </c>
      <c r="B30" s="37">
        <v>28</v>
      </c>
      <c r="C30" s="37">
        <v>18</v>
      </c>
      <c r="D30" s="38">
        <f t="shared" si="1"/>
        <v>0.6428571428571429</v>
      </c>
      <c r="E30" s="39">
        <v>9.8000000000000007</v>
      </c>
      <c r="F30" s="39"/>
      <c r="G30" s="39"/>
      <c r="H30" s="39"/>
      <c r="I30" s="39"/>
      <c r="J30" s="39"/>
      <c r="K30" s="39"/>
      <c r="L30" s="33"/>
      <c r="M30" s="33" t="s">
        <v>62</v>
      </c>
      <c r="N30" s="33"/>
      <c r="O30" s="33"/>
    </row>
    <row r="31" spans="1:16" ht="20.100000000000001" customHeight="1" thickBot="1" x14ac:dyDescent="0.35">
      <c r="A31" s="36" t="s">
        <v>2</v>
      </c>
      <c r="B31" s="37">
        <v>30</v>
      </c>
      <c r="C31" s="37">
        <v>30</v>
      </c>
      <c r="D31" s="38">
        <f t="shared" si="1"/>
        <v>1</v>
      </c>
      <c r="E31" s="39">
        <v>10.5</v>
      </c>
      <c r="F31" s="39"/>
      <c r="G31" s="39"/>
      <c r="H31" s="39"/>
      <c r="I31" s="39"/>
      <c r="J31" s="39"/>
      <c r="K31" s="39"/>
      <c r="L31" s="33"/>
      <c r="M31" s="59"/>
      <c r="N31" s="33"/>
      <c r="O31" s="33"/>
    </row>
    <row r="32" spans="1:16" ht="20.100000000000001" customHeight="1" thickBot="1" x14ac:dyDescent="0.4">
      <c r="A32" s="41" t="s">
        <v>34</v>
      </c>
      <c r="B32" s="42">
        <f>SUM(B20:B31)</f>
        <v>1190</v>
      </c>
      <c r="C32" s="42">
        <f>SUM(C20:C31)</f>
        <v>888</v>
      </c>
      <c r="D32" s="43">
        <f t="shared" si="1"/>
        <v>0.746218487394958</v>
      </c>
      <c r="E32" s="44">
        <f>SUM(E20:E31)</f>
        <v>416.50000000000011</v>
      </c>
      <c r="F32" s="44">
        <f>SUM(F20:F31)</f>
        <v>36</v>
      </c>
      <c r="G32" s="44">
        <f>SUM(G19:G31)</f>
        <v>0</v>
      </c>
      <c r="H32" s="44">
        <f>SUM(H19:H31)</f>
        <v>42.5</v>
      </c>
      <c r="I32" s="44">
        <f>SUM(I19:I31)</f>
        <v>0</v>
      </c>
      <c r="J32" s="44">
        <f>SUM(J19:J31)</f>
        <v>0</v>
      </c>
      <c r="K32" s="44">
        <f>SUM(K19:K31)</f>
        <v>0</v>
      </c>
      <c r="L32" s="45"/>
      <c r="M32" s="45"/>
      <c r="N32" s="45"/>
      <c r="O32" s="45"/>
    </row>
    <row r="33" spans="1:15" ht="18" thickBot="1" x14ac:dyDescent="0.35">
      <c r="A33" s="16"/>
      <c r="B33" s="9"/>
      <c r="C33" s="9"/>
      <c r="D33" s="5"/>
      <c r="E33" s="8"/>
      <c r="F33" s="8"/>
      <c r="G33" s="8"/>
      <c r="H33" s="8"/>
      <c r="I33" s="8"/>
      <c r="J33" s="8"/>
      <c r="K33" s="8"/>
      <c r="L33" s="7"/>
      <c r="M33" s="7"/>
      <c r="N33" s="7"/>
      <c r="O33" s="7"/>
    </row>
    <row r="34" spans="1:15" ht="53.25" customHeight="1" thickBot="1" x14ac:dyDescent="0.35">
      <c r="A34" s="60"/>
      <c r="B34" s="171" t="s">
        <v>13</v>
      </c>
      <c r="C34" s="171"/>
      <c r="D34" s="171"/>
      <c r="E34" s="171" t="s">
        <v>54</v>
      </c>
      <c r="F34" s="176"/>
      <c r="G34" s="176"/>
      <c r="H34" s="20"/>
      <c r="I34" s="109" t="s">
        <v>58</v>
      </c>
      <c r="J34" s="108" t="s">
        <v>42</v>
      </c>
      <c r="K34" s="108" t="s">
        <v>59</v>
      </c>
      <c r="L34" s="175" t="s">
        <v>39</v>
      </c>
      <c r="M34" s="175"/>
      <c r="N34" s="175"/>
      <c r="O34" s="175"/>
    </row>
    <row r="35" spans="1:15" ht="46.2" customHeight="1" thickBot="1" x14ac:dyDescent="0.35">
      <c r="A35" s="23" t="s">
        <v>0</v>
      </c>
      <c r="B35" s="18" t="s">
        <v>60</v>
      </c>
      <c r="C35" s="115">
        <v>45891</v>
      </c>
      <c r="D35" s="19" t="s">
        <v>44</v>
      </c>
      <c r="E35" s="21" t="s">
        <v>14</v>
      </c>
      <c r="F35" s="21" t="s">
        <v>15</v>
      </c>
      <c r="G35" s="21" t="s">
        <v>16</v>
      </c>
      <c r="H35" s="21" t="s">
        <v>40</v>
      </c>
      <c r="I35" s="145" t="s">
        <v>43</v>
      </c>
      <c r="J35" s="21" t="s">
        <v>43</v>
      </c>
      <c r="K35" s="21"/>
      <c r="L35" s="22" t="s">
        <v>48</v>
      </c>
      <c r="M35" s="22" t="s">
        <v>47</v>
      </c>
      <c r="N35" s="22" t="s">
        <v>49</v>
      </c>
      <c r="O35" s="22" t="s">
        <v>51</v>
      </c>
    </row>
    <row r="36" spans="1:15" ht="19.8" hidden="1" customHeight="1" thickBot="1" x14ac:dyDescent="0.35">
      <c r="A36" s="61"/>
      <c r="B36" s="47"/>
      <c r="C36" s="47"/>
      <c r="D36" s="48"/>
      <c r="E36" s="49"/>
      <c r="F36" s="49"/>
      <c r="G36" s="49"/>
      <c r="H36" s="49"/>
      <c r="I36" s="49"/>
      <c r="J36" s="49"/>
      <c r="K36" s="49"/>
      <c r="L36" s="50"/>
      <c r="M36" s="50"/>
      <c r="N36" s="50"/>
      <c r="O36" s="50"/>
    </row>
    <row r="37" spans="1:15" ht="20.100000000000001" customHeight="1" thickBot="1" x14ac:dyDescent="0.35">
      <c r="A37" s="47" t="s">
        <v>38</v>
      </c>
      <c r="B37" s="47"/>
      <c r="C37" s="47"/>
      <c r="D37" s="48"/>
      <c r="E37" s="49"/>
      <c r="F37" s="49"/>
      <c r="G37" s="49"/>
      <c r="H37" s="49"/>
      <c r="I37" s="49"/>
      <c r="J37" s="39"/>
      <c r="K37" s="39"/>
      <c r="L37" s="50"/>
      <c r="M37" s="50"/>
      <c r="N37" s="50"/>
      <c r="O37" s="50"/>
    </row>
    <row r="38" spans="1:15" ht="20.100000000000001" customHeight="1" thickBot="1" x14ac:dyDescent="0.35">
      <c r="A38" s="36">
        <v>7059</v>
      </c>
      <c r="B38" s="37">
        <v>64</v>
      </c>
      <c r="C38" s="37">
        <v>31</v>
      </c>
      <c r="D38" s="38">
        <f t="shared" ref="D38:D43" si="2">C38/B38</f>
        <v>0.484375</v>
      </c>
      <c r="E38" s="39">
        <v>22.4</v>
      </c>
      <c r="F38" s="39">
        <v>22.4</v>
      </c>
      <c r="G38" s="39"/>
      <c r="H38" s="39">
        <v>16</v>
      </c>
      <c r="I38" s="39"/>
      <c r="J38" s="39"/>
      <c r="K38" s="39" t="s">
        <v>62</v>
      </c>
      <c r="L38" s="33"/>
      <c r="M38" s="33" t="s">
        <v>62</v>
      </c>
      <c r="N38" s="33"/>
      <c r="O38" s="33"/>
    </row>
    <row r="39" spans="1:15" ht="20.100000000000001" customHeight="1" thickBot="1" x14ac:dyDescent="0.35">
      <c r="A39" s="36">
        <v>7166</v>
      </c>
      <c r="B39" s="37">
        <v>33</v>
      </c>
      <c r="C39" s="37">
        <v>26</v>
      </c>
      <c r="D39" s="38">
        <f>C39/B39</f>
        <v>0.78787878787878785</v>
      </c>
      <c r="E39" s="39">
        <v>11.55</v>
      </c>
      <c r="F39" s="39"/>
      <c r="G39" s="39"/>
      <c r="H39" s="39">
        <v>8.25</v>
      </c>
      <c r="I39" s="39"/>
      <c r="J39" s="39"/>
      <c r="K39" s="39" t="s">
        <v>62</v>
      </c>
      <c r="L39" s="33"/>
      <c r="M39" s="33" t="s">
        <v>62</v>
      </c>
      <c r="N39" s="40"/>
      <c r="O39" s="33"/>
    </row>
    <row r="40" spans="1:15" ht="20.100000000000001" customHeight="1" thickBot="1" x14ac:dyDescent="0.35">
      <c r="A40" s="36">
        <v>8163</v>
      </c>
      <c r="B40" s="37">
        <v>58</v>
      </c>
      <c r="C40" s="37">
        <v>40</v>
      </c>
      <c r="D40" s="38">
        <f>C40/B40</f>
        <v>0.68965517241379315</v>
      </c>
      <c r="E40" s="39">
        <v>20.3</v>
      </c>
      <c r="F40" s="39">
        <v>20.3</v>
      </c>
      <c r="G40" s="39"/>
      <c r="H40" s="39">
        <v>14.5</v>
      </c>
      <c r="I40" s="39"/>
      <c r="J40" s="39"/>
      <c r="K40" s="39" t="s">
        <v>62</v>
      </c>
      <c r="L40" s="33"/>
      <c r="M40" s="33" t="s">
        <v>62</v>
      </c>
      <c r="N40" s="33"/>
      <c r="O40" s="33"/>
    </row>
    <row r="41" spans="1:15" ht="20.100000000000001" customHeight="1" thickBot="1" x14ac:dyDescent="0.35">
      <c r="A41" s="36">
        <v>8759</v>
      </c>
      <c r="B41" s="37">
        <v>36</v>
      </c>
      <c r="C41" s="37">
        <v>13</v>
      </c>
      <c r="D41" s="38">
        <f t="shared" si="2"/>
        <v>0.3611111111111111</v>
      </c>
      <c r="E41" s="39">
        <v>12.6</v>
      </c>
      <c r="F41" s="39"/>
      <c r="G41" s="39"/>
      <c r="H41" s="39"/>
      <c r="I41" s="39"/>
      <c r="J41" s="39"/>
      <c r="K41" s="39"/>
      <c r="L41" s="33"/>
      <c r="M41" s="33" t="s">
        <v>63</v>
      </c>
      <c r="N41" s="40"/>
      <c r="O41" s="40"/>
    </row>
    <row r="42" spans="1:15" ht="20.100000000000001" customHeight="1" thickBot="1" x14ac:dyDescent="0.35">
      <c r="A42" s="57">
        <v>9855</v>
      </c>
      <c r="B42" s="62">
        <v>32</v>
      </c>
      <c r="C42" s="62">
        <v>25</v>
      </c>
      <c r="D42" s="38">
        <f t="shared" si="2"/>
        <v>0.78125</v>
      </c>
      <c r="E42" s="39">
        <v>11.2</v>
      </c>
      <c r="F42" s="39">
        <v>11.2</v>
      </c>
      <c r="G42" s="39"/>
      <c r="H42" s="39">
        <v>8</v>
      </c>
      <c r="I42" s="39"/>
      <c r="J42" s="39"/>
      <c r="K42" s="39" t="s">
        <v>62</v>
      </c>
      <c r="L42" s="33"/>
      <c r="M42" s="33" t="s">
        <v>62</v>
      </c>
      <c r="N42" s="33"/>
      <c r="O42" s="33"/>
    </row>
    <row r="43" spans="1:15" ht="19.8" customHeight="1" thickBot="1" x14ac:dyDescent="0.35">
      <c r="A43" s="36">
        <v>9954</v>
      </c>
      <c r="B43" s="37">
        <v>116</v>
      </c>
      <c r="C43" s="37">
        <v>108</v>
      </c>
      <c r="D43" s="38">
        <f t="shared" si="2"/>
        <v>0.93103448275862066</v>
      </c>
      <c r="E43" s="39">
        <v>40.6</v>
      </c>
      <c r="F43" s="39"/>
      <c r="G43" s="39"/>
      <c r="H43" s="39">
        <v>29</v>
      </c>
      <c r="I43" s="39"/>
      <c r="J43" s="39"/>
      <c r="K43" s="39" t="s">
        <v>62</v>
      </c>
      <c r="L43" s="33"/>
      <c r="M43" s="33" t="s">
        <v>62</v>
      </c>
      <c r="N43" s="33"/>
      <c r="O43" s="33"/>
    </row>
    <row r="44" spans="1:15" ht="20.100000000000001" customHeight="1" thickBot="1" x14ac:dyDescent="0.4">
      <c r="A44" s="41" t="s">
        <v>28</v>
      </c>
      <c r="B44" s="42">
        <f>SUM(B38:B43)</f>
        <v>339</v>
      </c>
      <c r="C44" s="42">
        <f>SUM(C38:C43)</f>
        <v>243</v>
      </c>
      <c r="D44" s="43">
        <f>C44/B44</f>
        <v>0.7168141592920354</v>
      </c>
      <c r="E44" s="44">
        <f>SUM(E38:E43)</f>
        <v>118.65</v>
      </c>
      <c r="F44" s="44">
        <f>SUM(F38:F43)</f>
        <v>53.900000000000006</v>
      </c>
      <c r="G44" s="44">
        <f>SUM(G38:G43)</f>
        <v>0</v>
      </c>
      <c r="H44" s="44">
        <f>SUM(H38:H43)</f>
        <v>75.75</v>
      </c>
      <c r="I44" s="44">
        <f>SUM(I38:I43)</f>
        <v>0</v>
      </c>
      <c r="J44" s="44">
        <f>SUM(J37:J43)</f>
        <v>0</v>
      </c>
      <c r="K44" s="44">
        <f>SUM(K37:K43)</f>
        <v>0</v>
      </c>
      <c r="L44" s="45"/>
      <c r="M44" s="45"/>
      <c r="N44" s="45"/>
      <c r="O44" s="45"/>
    </row>
    <row r="45" spans="1:15" ht="1.2" customHeight="1" thickBot="1" x14ac:dyDescent="0.35">
      <c r="A45" s="46"/>
      <c r="B45" s="47"/>
      <c r="C45" s="47"/>
      <c r="D45" s="48"/>
      <c r="E45" s="49"/>
      <c r="F45" s="49"/>
      <c r="G45" s="49"/>
      <c r="H45" s="49"/>
      <c r="I45" s="49"/>
      <c r="J45" s="49"/>
      <c r="K45" s="49"/>
      <c r="L45" s="50"/>
      <c r="M45" s="50"/>
      <c r="N45" s="50"/>
      <c r="O45" s="50"/>
    </row>
    <row r="46" spans="1:15" ht="20.100000000000001" customHeight="1" thickBot="1" x14ac:dyDescent="0.35">
      <c r="A46" s="47" t="s">
        <v>24</v>
      </c>
      <c r="B46" s="47"/>
      <c r="C46" s="47"/>
      <c r="D46" s="48"/>
      <c r="E46" s="49"/>
      <c r="F46" s="49"/>
      <c r="G46" s="49"/>
      <c r="H46" s="49"/>
      <c r="I46" s="39"/>
      <c r="J46" s="39"/>
      <c r="K46" s="39"/>
      <c r="L46" s="50"/>
      <c r="M46" s="50"/>
      <c r="N46" s="50"/>
      <c r="O46" s="50"/>
    </row>
    <row r="47" spans="1:15" ht="20.100000000000001" customHeight="1" thickBot="1" x14ac:dyDescent="0.35">
      <c r="A47" s="36" t="s">
        <v>3</v>
      </c>
      <c r="B47" s="37">
        <v>77</v>
      </c>
      <c r="C47" s="37">
        <v>41</v>
      </c>
      <c r="D47" s="38">
        <f>C47/B47</f>
        <v>0.53246753246753242</v>
      </c>
      <c r="E47" s="39">
        <v>26.95</v>
      </c>
      <c r="F47" s="39">
        <v>34.65</v>
      </c>
      <c r="G47" s="39"/>
      <c r="H47" s="39">
        <v>19.25</v>
      </c>
      <c r="I47" s="39"/>
      <c r="J47" s="39">
        <v>25</v>
      </c>
      <c r="K47" s="39" t="s">
        <v>62</v>
      </c>
      <c r="L47" s="33"/>
      <c r="M47" s="33" t="s">
        <v>62</v>
      </c>
      <c r="N47" s="33"/>
      <c r="O47" s="33"/>
    </row>
    <row r="48" spans="1:15" ht="20.100000000000001" customHeight="1" thickBot="1" x14ac:dyDescent="0.35">
      <c r="A48" s="36">
        <v>7854</v>
      </c>
      <c r="B48" s="37">
        <v>23</v>
      </c>
      <c r="C48" s="37">
        <v>18</v>
      </c>
      <c r="D48" s="38">
        <f>C48/B48</f>
        <v>0.78260869565217395</v>
      </c>
      <c r="E48" s="39">
        <v>8.0500000000000007</v>
      </c>
      <c r="F48" s="39"/>
      <c r="G48" s="39"/>
      <c r="H48" s="39"/>
      <c r="I48" s="39"/>
      <c r="J48" s="39"/>
      <c r="K48" s="39"/>
      <c r="L48" s="33"/>
      <c r="M48" s="33" t="s">
        <v>62</v>
      </c>
      <c r="N48" s="40"/>
      <c r="O48" s="40"/>
    </row>
    <row r="49" spans="1:15" ht="20.100000000000001" customHeight="1" thickBot="1" x14ac:dyDescent="0.35">
      <c r="A49" s="36">
        <v>8243</v>
      </c>
      <c r="B49" s="37">
        <v>29</v>
      </c>
      <c r="C49" s="37">
        <v>16</v>
      </c>
      <c r="D49" s="38">
        <f>C49/B49</f>
        <v>0.55172413793103448</v>
      </c>
      <c r="E49" s="39">
        <v>10.15</v>
      </c>
      <c r="F49" s="39"/>
      <c r="G49" s="39"/>
      <c r="H49" s="39"/>
      <c r="I49" s="39"/>
      <c r="J49" s="39"/>
      <c r="K49" s="39" t="s">
        <v>62</v>
      </c>
      <c r="L49" s="40"/>
      <c r="M49" s="33" t="s">
        <v>62</v>
      </c>
      <c r="N49" s="40"/>
      <c r="O49" s="33"/>
    </row>
    <row r="50" spans="1:15" ht="20.100000000000001" customHeight="1" thickBot="1" x14ac:dyDescent="0.4">
      <c r="A50" s="41" t="s">
        <v>29</v>
      </c>
      <c r="B50" s="42">
        <f>SUM(B47:B49)</f>
        <v>129</v>
      </c>
      <c r="C50" s="42">
        <f>SUM(C47:C49)</f>
        <v>75</v>
      </c>
      <c r="D50" s="43">
        <f>C50/B50</f>
        <v>0.58139534883720934</v>
      </c>
      <c r="E50" s="44">
        <f>SUM(E47:E49)</f>
        <v>45.15</v>
      </c>
      <c r="F50" s="44">
        <f>SUM(F47:F49)</f>
        <v>34.65</v>
      </c>
      <c r="G50" s="44">
        <f>SUM(G47:G49)</f>
        <v>0</v>
      </c>
      <c r="H50" s="44">
        <f>SUM(H47:H49)</f>
        <v>19.25</v>
      </c>
      <c r="I50" s="44">
        <f>SUM(I46:I49)</f>
        <v>0</v>
      </c>
      <c r="J50" s="44">
        <f>SUM(J46:J49)</f>
        <v>25</v>
      </c>
      <c r="K50" s="44">
        <f>SUM(K46:K49)</f>
        <v>0</v>
      </c>
      <c r="L50" s="45"/>
      <c r="M50" s="45"/>
      <c r="N50" s="45"/>
      <c r="O50" s="45"/>
    </row>
    <row r="51" spans="1:15" ht="1.2" customHeight="1" thickBot="1" x14ac:dyDescent="0.35">
      <c r="A51" s="46"/>
      <c r="B51" s="47"/>
      <c r="C51" s="47"/>
      <c r="D51" s="48"/>
      <c r="E51" s="49"/>
      <c r="F51" s="49"/>
      <c r="G51" s="49"/>
      <c r="H51" s="49"/>
      <c r="I51" s="49"/>
      <c r="J51" s="49"/>
      <c r="K51" s="49"/>
      <c r="L51" s="50"/>
      <c r="M51" s="50"/>
      <c r="N51" s="50"/>
      <c r="O51" s="50"/>
    </row>
    <row r="52" spans="1:15" ht="20.100000000000001" customHeight="1" thickBot="1" x14ac:dyDescent="0.35">
      <c r="A52" s="47" t="s">
        <v>30</v>
      </c>
      <c r="B52" s="47"/>
      <c r="C52" s="47"/>
      <c r="D52" s="48"/>
      <c r="E52" s="49"/>
      <c r="F52" s="49"/>
      <c r="G52" s="49"/>
      <c r="H52" s="49"/>
      <c r="I52" s="49"/>
      <c r="J52" s="39"/>
      <c r="K52" s="39"/>
      <c r="L52" s="50"/>
      <c r="M52" s="50"/>
      <c r="N52" s="50"/>
      <c r="O52" s="50"/>
    </row>
    <row r="53" spans="1:15" ht="20.100000000000001" customHeight="1" thickBot="1" x14ac:dyDescent="0.35">
      <c r="A53" s="47">
        <v>776</v>
      </c>
      <c r="B53" s="63">
        <v>23</v>
      </c>
      <c r="C53" s="63">
        <v>8</v>
      </c>
      <c r="D53" s="38">
        <f t="shared" ref="D53:D57" si="3">C53/B53</f>
        <v>0.34782608695652173</v>
      </c>
      <c r="E53" s="39">
        <v>8.0500000000000007</v>
      </c>
      <c r="F53" s="39"/>
      <c r="G53" s="49"/>
      <c r="H53" s="39"/>
      <c r="I53" s="39"/>
      <c r="J53" s="39"/>
      <c r="K53" s="39"/>
      <c r="L53" s="64"/>
      <c r="M53" s="64" t="s">
        <v>62</v>
      </c>
      <c r="N53" s="50"/>
      <c r="O53" s="65"/>
    </row>
    <row r="54" spans="1:15" ht="20.100000000000001" customHeight="1" thickBot="1" x14ac:dyDescent="0.35">
      <c r="A54" s="36" t="s">
        <v>4</v>
      </c>
      <c r="B54" s="37">
        <v>58</v>
      </c>
      <c r="C54" s="37">
        <v>33</v>
      </c>
      <c r="D54" s="38">
        <f t="shared" si="3"/>
        <v>0.56896551724137934</v>
      </c>
      <c r="E54" s="39">
        <v>20.3</v>
      </c>
      <c r="F54" s="39"/>
      <c r="G54" s="39"/>
      <c r="H54" s="39"/>
      <c r="I54" s="39"/>
      <c r="J54" s="39"/>
      <c r="K54" s="39"/>
      <c r="L54" s="33"/>
      <c r="M54" s="33" t="s">
        <v>62</v>
      </c>
      <c r="N54" s="33"/>
      <c r="O54" s="33"/>
    </row>
    <row r="55" spans="1:15" ht="20.100000000000001" customHeight="1" thickBot="1" x14ac:dyDescent="0.35">
      <c r="A55" s="36">
        <v>1264</v>
      </c>
      <c r="B55" s="37">
        <v>99</v>
      </c>
      <c r="C55" s="37">
        <v>80</v>
      </c>
      <c r="D55" s="38">
        <f t="shared" si="3"/>
        <v>0.80808080808080807</v>
      </c>
      <c r="E55" s="39">
        <v>34.65</v>
      </c>
      <c r="F55" s="39"/>
      <c r="G55" s="39"/>
      <c r="H55" s="39"/>
      <c r="I55" s="39"/>
      <c r="J55" s="39"/>
      <c r="K55" s="39" t="s">
        <v>62</v>
      </c>
      <c r="L55" s="33"/>
      <c r="M55" s="40" t="s">
        <v>62</v>
      </c>
      <c r="N55" s="40"/>
      <c r="O55" s="65"/>
    </row>
    <row r="56" spans="1:15" ht="20.100000000000001" customHeight="1" thickBot="1" x14ac:dyDescent="0.35">
      <c r="A56" s="57" t="s">
        <v>5</v>
      </c>
      <c r="B56" s="37">
        <v>34</v>
      </c>
      <c r="C56" s="37">
        <v>32</v>
      </c>
      <c r="D56" s="38">
        <f t="shared" si="3"/>
        <v>0.94117647058823528</v>
      </c>
      <c r="E56" s="39">
        <v>11.9</v>
      </c>
      <c r="F56" s="39"/>
      <c r="G56" s="39"/>
      <c r="H56" s="39"/>
      <c r="I56" s="39"/>
      <c r="J56" s="39"/>
      <c r="K56" s="39"/>
      <c r="L56" s="33"/>
      <c r="M56" s="33" t="s">
        <v>62</v>
      </c>
      <c r="N56" s="33"/>
      <c r="O56" s="33"/>
    </row>
    <row r="57" spans="1:15" ht="20.100000000000001" customHeight="1" thickBot="1" x14ac:dyDescent="0.4">
      <c r="A57" s="41" t="s">
        <v>30</v>
      </c>
      <c r="B57" s="42">
        <f>SUM(B53:B56)</f>
        <v>214</v>
      </c>
      <c r="C57" s="42">
        <f>SUM(C53:C56)</f>
        <v>153</v>
      </c>
      <c r="D57" s="43">
        <f t="shared" si="3"/>
        <v>0.71495327102803741</v>
      </c>
      <c r="E57" s="66">
        <f>SUM(E53:E56)</f>
        <v>74.900000000000006</v>
      </c>
      <c r="F57" s="66">
        <f>SUM(F53:F56)</f>
        <v>0</v>
      </c>
      <c r="G57" s="66">
        <f>SUM(G53:G56)</f>
        <v>0</v>
      </c>
      <c r="H57" s="66">
        <f>SUM(H53:H56)</f>
        <v>0</v>
      </c>
      <c r="I57" s="146">
        <f>SUM(I53:I56)</f>
        <v>0</v>
      </c>
      <c r="J57" s="66">
        <f>SUM(J52:J56)</f>
        <v>0</v>
      </c>
      <c r="K57" s="66">
        <f>SUM(K52:K56)</f>
        <v>0</v>
      </c>
      <c r="L57" s="45"/>
      <c r="M57" s="45"/>
      <c r="N57" s="45"/>
      <c r="O57" s="45"/>
    </row>
    <row r="58" spans="1:15" ht="18" thickBot="1" x14ac:dyDescent="0.35">
      <c r="A58" s="100"/>
      <c r="B58" s="101"/>
      <c r="C58" s="101"/>
      <c r="D58" s="102"/>
      <c r="E58" s="103"/>
      <c r="F58" s="103"/>
      <c r="G58" s="103"/>
      <c r="H58" s="103"/>
      <c r="I58" s="103"/>
      <c r="J58" s="103"/>
      <c r="K58" s="103"/>
      <c r="L58" s="104"/>
      <c r="M58" s="104"/>
      <c r="N58" s="104"/>
      <c r="O58" s="104"/>
    </row>
    <row r="59" spans="1:15" ht="47.4" customHeight="1" thickBot="1" x14ac:dyDescent="0.35">
      <c r="A59" s="29"/>
      <c r="B59" s="171" t="s">
        <v>13</v>
      </c>
      <c r="C59" s="171"/>
      <c r="D59" s="171"/>
      <c r="E59" s="171" t="s">
        <v>54</v>
      </c>
      <c r="F59" s="176"/>
      <c r="G59" s="176"/>
      <c r="H59" s="20"/>
      <c r="I59" s="109" t="s">
        <v>53</v>
      </c>
      <c r="J59" s="108" t="s">
        <v>42</v>
      </c>
      <c r="K59" s="108" t="s">
        <v>59</v>
      </c>
      <c r="L59" s="175" t="s">
        <v>39</v>
      </c>
      <c r="M59" s="175"/>
      <c r="N59" s="175"/>
      <c r="O59" s="175"/>
    </row>
    <row r="60" spans="1:15" ht="28.8" customHeight="1" thickBot="1" x14ac:dyDescent="0.35">
      <c r="A60" s="18" t="s">
        <v>0</v>
      </c>
      <c r="B60" s="18" t="s">
        <v>60</v>
      </c>
      <c r="C60" s="136">
        <v>45891</v>
      </c>
      <c r="D60" s="19" t="s">
        <v>44</v>
      </c>
      <c r="E60" s="21" t="s">
        <v>14</v>
      </c>
      <c r="F60" s="21" t="s">
        <v>15</v>
      </c>
      <c r="G60" s="21" t="s">
        <v>16</v>
      </c>
      <c r="H60" s="21" t="s">
        <v>46</v>
      </c>
      <c r="I60" s="145" t="s">
        <v>43</v>
      </c>
      <c r="J60" s="21" t="s">
        <v>43</v>
      </c>
      <c r="K60" s="21"/>
      <c r="L60" s="22" t="s">
        <v>52</v>
      </c>
      <c r="M60" s="22" t="s">
        <v>47</v>
      </c>
      <c r="N60" s="22" t="s">
        <v>49</v>
      </c>
      <c r="O60" s="22" t="s">
        <v>51</v>
      </c>
    </row>
    <row r="61" spans="1:15" ht="15" hidden="1" customHeight="1" thickBot="1" x14ac:dyDescent="0.35">
      <c r="A61" s="170"/>
      <c r="B61" s="170"/>
      <c r="C61" s="170"/>
      <c r="D61" s="170"/>
      <c r="E61" s="170"/>
      <c r="F61" s="170"/>
      <c r="G61" s="170"/>
      <c r="H61" s="34"/>
      <c r="I61" s="147"/>
      <c r="J61" s="34"/>
      <c r="K61" s="34"/>
      <c r="L61" s="33"/>
      <c r="M61" s="33"/>
      <c r="N61" s="33"/>
      <c r="O61" s="33"/>
    </row>
    <row r="62" spans="1:15" ht="20.100000000000001" customHeight="1" thickBot="1" x14ac:dyDescent="0.35">
      <c r="A62" s="46" t="s">
        <v>31</v>
      </c>
      <c r="B62" s="30"/>
      <c r="C62" s="30"/>
      <c r="D62" s="31"/>
      <c r="E62" s="34"/>
      <c r="F62" s="34"/>
      <c r="G62" s="34"/>
      <c r="H62" s="34"/>
      <c r="I62" s="147"/>
      <c r="J62" s="34"/>
      <c r="K62" s="34" t="s">
        <v>62</v>
      </c>
      <c r="L62" s="33"/>
      <c r="M62" s="33"/>
      <c r="N62" s="33"/>
      <c r="O62" s="33"/>
    </row>
    <row r="63" spans="1:15" ht="20.100000000000001" customHeight="1" thickBot="1" x14ac:dyDescent="0.35">
      <c r="A63" s="36" t="s">
        <v>6</v>
      </c>
      <c r="B63" s="37">
        <v>106</v>
      </c>
      <c r="C63" s="37">
        <v>48</v>
      </c>
      <c r="D63" s="38">
        <f t="shared" ref="D63:D69" si="4">C63/B63</f>
        <v>0.45283018867924529</v>
      </c>
      <c r="E63" s="39">
        <v>37.1</v>
      </c>
      <c r="F63" s="39">
        <v>37.1</v>
      </c>
      <c r="G63" s="39"/>
      <c r="H63" s="39">
        <v>26.5</v>
      </c>
      <c r="I63" s="39"/>
      <c r="J63" s="39"/>
      <c r="K63" s="39"/>
      <c r="L63" s="33"/>
      <c r="M63" s="33" t="s">
        <v>62</v>
      </c>
      <c r="N63" s="33"/>
      <c r="O63" s="33"/>
    </row>
    <row r="64" spans="1:15" ht="20.100000000000001" customHeight="1" thickBot="1" x14ac:dyDescent="0.35">
      <c r="A64" s="36" t="s">
        <v>7</v>
      </c>
      <c r="B64" s="37">
        <v>594</v>
      </c>
      <c r="C64" s="37">
        <v>408</v>
      </c>
      <c r="D64" s="38">
        <f t="shared" si="4"/>
        <v>0.68686868686868685</v>
      </c>
      <c r="E64" s="39">
        <v>207.9</v>
      </c>
      <c r="F64" s="39"/>
      <c r="G64" s="39"/>
      <c r="H64" s="39"/>
      <c r="I64" s="39"/>
      <c r="J64" s="39"/>
      <c r="K64" s="39"/>
      <c r="L64" s="33"/>
      <c r="M64" s="33"/>
      <c r="N64" s="33"/>
      <c r="O64" s="33"/>
    </row>
    <row r="65" spans="1:20" ht="20.100000000000001" customHeight="1" thickBot="1" x14ac:dyDescent="0.35">
      <c r="A65" s="36">
        <v>8613</v>
      </c>
      <c r="B65" s="37">
        <v>107</v>
      </c>
      <c r="C65" s="37">
        <v>41</v>
      </c>
      <c r="D65" s="38">
        <f t="shared" si="4"/>
        <v>0.38317757009345793</v>
      </c>
      <c r="E65" s="39">
        <v>37.450000000000003</v>
      </c>
      <c r="F65" s="39"/>
      <c r="G65" s="39"/>
      <c r="H65" s="39"/>
      <c r="I65" s="39"/>
      <c r="J65" s="39"/>
      <c r="K65" s="39"/>
      <c r="L65" s="134"/>
      <c r="M65" s="33"/>
      <c r="N65" s="33"/>
      <c r="O65" s="33"/>
    </row>
    <row r="66" spans="1:20" ht="20.100000000000001" customHeight="1" thickBot="1" x14ac:dyDescent="0.35">
      <c r="A66" s="57">
        <v>9292</v>
      </c>
      <c r="B66" s="62">
        <v>13</v>
      </c>
      <c r="C66" s="62">
        <v>3</v>
      </c>
      <c r="D66" s="38">
        <f t="shared" si="4"/>
        <v>0.23076923076923078</v>
      </c>
      <c r="E66" s="39">
        <v>4.55</v>
      </c>
      <c r="F66" s="39"/>
      <c r="G66" s="39"/>
      <c r="H66" s="39">
        <v>5</v>
      </c>
      <c r="I66" s="39"/>
      <c r="J66" s="39"/>
      <c r="K66" s="39"/>
      <c r="L66" s="135"/>
      <c r="M66" s="33"/>
      <c r="N66" s="33"/>
      <c r="O66" s="33"/>
    </row>
    <row r="67" spans="1:20" ht="20.100000000000001" customHeight="1" thickBot="1" x14ac:dyDescent="0.35">
      <c r="A67" s="36" t="s">
        <v>8</v>
      </c>
      <c r="B67" s="37">
        <v>38</v>
      </c>
      <c r="C67" s="37">
        <v>32</v>
      </c>
      <c r="D67" s="38">
        <f t="shared" si="4"/>
        <v>0.84210526315789469</v>
      </c>
      <c r="E67" s="39">
        <v>13.3</v>
      </c>
      <c r="F67" s="39"/>
      <c r="G67" s="39"/>
      <c r="H67" s="39">
        <v>15</v>
      </c>
      <c r="I67" s="39"/>
      <c r="J67" s="39"/>
      <c r="K67" s="39" t="s">
        <v>62</v>
      </c>
      <c r="L67" s="33"/>
      <c r="M67" s="33" t="s">
        <v>62</v>
      </c>
      <c r="N67" s="33"/>
      <c r="O67" s="33"/>
    </row>
    <row r="68" spans="1:20" ht="20.100000000000001" customHeight="1" thickBot="1" x14ac:dyDescent="0.35">
      <c r="A68" s="36">
        <v>9760</v>
      </c>
      <c r="B68" s="37">
        <v>375</v>
      </c>
      <c r="C68" s="37">
        <v>288</v>
      </c>
      <c r="D68" s="38">
        <f t="shared" si="4"/>
        <v>0.76800000000000002</v>
      </c>
      <c r="E68" s="39">
        <v>131.25</v>
      </c>
      <c r="F68" s="39"/>
      <c r="G68" s="39"/>
      <c r="H68" s="39">
        <v>93.75</v>
      </c>
      <c r="I68" s="39"/>
      <c r="J68" s="39"/>
      <c r="K68" s="39"/>
      <c r="L68" s="33"/>
      <c r="M68" s="33" t="s">
        <v>62</v>
      </c>
      <c r="N68" s="33"/>
      <c r="O68" s="33"/>
    </row>
    <row r="69" spans="1:20" ht="18" customHeight="1" thickBot="1" x14ac:dyDescent="0.4">
      <c r="A69" s="41" t="s">
        <v>31</v>
      </c>
      <c r="B69" s="42">
        <f>SUM(B63:B68)</f>
        <v>1233</v>
      </c>
      <c r="C69" s="42">
        <f>SUM(C63:C68)</f>
        <v>820</v>
      </c>
      <c r="D69" s="43">
        <f t="shared" si="4"/>
        <v>0.66504460665044607</v>
      </c>
      <c r="E69" s="44">
        <f>SUM(E63:E68)</f>
        <v>431.55</v>
      </c>
      <c r="F69" s="44">
        <f>SUM(F63:F68)</f>
        <v>37.1</v>
      </c>
      <c r="G69" s="44">
        <f>SUM(G63:G68)</f>
        <v>0</v>
      </c>
      <c r="H69" s="44">
        <f>SUM(H63:H68)</f>
        <v>140.25</v>
      </c>
      <c r="I69" s="44">
        <f>SUM(I63:I68)</f>
        <v>0</v>
      </c>
      <c r="J69" s="44">
        <f>SUM(J62:J68)</f>
        <v>0</v>
      </c>
      <c r="K69" s="44">
        <f>SUM(K62:K68)</f>
        <v>0</v>
      </c>
      <c r="L69" s="45"/>
      <c r="M69" s="45" t="s">
        <v>62</v>
      </c>
      <c r="N69" s="45"/>
      <c r="O69" s="45"/>
    </row>
    <row r="70" spans="1:20" ht="7.8" customHeight="1" thickBot="1" x14ac:dyDescent="0.35">
      <c r="A70" s="46"/>
      <c r="B70" s="67"/>
      <c r="C70" s="47"/>
      <c r="D70" s="48"/>
      <c r="E70" s="49"/>
      <c r="F70" s="49"/>
      <c r="G70" s="49"/>
      <c r="H70" s="49"/>
      <c r="I70" s="49"/>
      <c r="J70" s="49"/>
      <c r="K70" s="49"/>
      <c r="L70" s="50"/>
      <c r="M70" s="50"/>
      <c r="N70" s="50"/>
      <c r="O70" s="50"/>
    </row>
    <row r="71" spans="1:20" ht="18.600000000000001" customHeight="1" thickBot="1" x14ac:dyDescent="0.35">
      <c r="A71" s="46" t="s">
        <v>32</v>
      </c>
      <c r="B71" s="47"/>
      <c r="C71" s="47"/>
      <c r="D71" s="48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50"/>
    </row>
    <row r="72" spans="1:20" ht="20.100000000000001" customHeight="1" thickBot="1" x14ac:dyDescent="0.35">
      <c r="A72" s="36">
        <v>3103</v>
      </c>
      <c r="B72" s="37">
        <v>200</v>
      </c>
      <c r="C72" s="37">
        <v>168</v>
      </c>
      <c r="D72" s="68">
        <f>C72/B72</f>
        <v>0.84</v>
      </c>
      <c r="E72" s="39">
        <v>70</v>
      </c>
      <c r="F72" s="39">
        <v>70</v>
      </c>
      <c r="G72" s="39"/>
      <c r="H72" s="39">
        <v>50</v>
      </c>
      <c r="I72" s="39"/>
      <c r="J72" s="39"/>
      <c r="K72" s="39"/>
      <c r="L72" s="33"/>
      <c r="M72" s="33"/>
      <c r="N72" s="33"/>
      <c r="O72" s="33"/>
    </row>
    <row r="73" spans="1:20" ht="20.100000000000001" customHeight="1" thickBot="1" x14ac:dyDescent="0.35">
      <c r="A73" s="36">
        <v>7589</v>
      </c>
      <c r="B73" s="37">
        <v>105</v>
      </c>
      <c r="C73" s="37">
        <v>90</v>
      </c>
      <c r="D73" s="68">
        <f>C73/B73</f>
        <v>0.8571428571428571</v>
      </c>
      <c r="E73" s="39">
        <v>36.75</v>
      </c>
      <c r="F73" s="39">
        <v>36.75</v>
      </c>
      <c r="G73" s="39"/>
      <c r="H73" s="39">
        <v>26.25</v>
      </c>
      <c r="I73" s="39">
        <v>300</v>
      </c>
      <c r="J73" s="39">
        <v>50</v>
      </c>
      <c r="K73" s="127"/>
      <c r="L73" s="33"/>
      <c r="M73" s="33" t="s">
        <v>62</v>
      </c>
      <c r="N73" s="33"/>
      <c r="O73" s="33"/>
    </row>
    <row r="74" spans="1:20" ht="20.100000000000001" customHeight="1" thickBot="1" x14ac:dyDescent="0.35">
      <c r="A74" s="36">
        <v>12202</v>
      </c>
      <c r="B74" s="37">
        <v>49</v>
      </c>
      <c r="C74" s="37">
        <v>45</v>
      </c>
      <c r="D74" s="68">
        <f>C74/B74</f>
        <v>0.91836734693877553</v>
      </c>
      <c r="E74" s="39">
        <v>17.149999999999999</v>
      </c>
      <c r="F74" s="39"/>
      <c r="G74" s="39"/>
      <c r="H74" s="39"/>
      <c r="I74" s="39"/>
      <c r="J74" s="126"/>
      <c r="K74" s="39"/>
      <c r="L74" s="129"/>
      <c r="M74" s="129"/>
      <c r="N74" s="129"/>
      <c r="O74" s="129"/>
      <c r="P74" s="124"/>
      <c r="Q74" s="125"/>
      <c r="R74" s="125"/>
      <c r="S74" s="125"/>
      <c r="T74" s="125"/>
    </row>
    <row r="75" spans="1:20" ht="20.100000000000001" customHeight="1" thickBot="1" x14ac:dyDescent="0.4">
      <c r="A75" s="41" t="s">
        <v>32</v>
      </c>
      <c r="B75" s="42">
        <f>SUM(B72:B74)</f>
        <v>354</v>
      </c>
      <c r="C75" s="42">
        <f>SUM(C72:C74)</f>
        <v>303</v>
      </c>
      <c r="D75" s="43">
        <f>C75/B75</f>
        <v>0.85593220338983056</v>
      </c>
      <c r="E75" s="44">
        <f>SUM(E72:E74)</f>
        <v>123.9</v>
      </c>
      <c r="F75" s="44">
        <f>SUM(F72:F74)</f>
        <v>106.75</v>
      </c>
      <c r="G75" s="44">
        <f>SUM(G72:G74)</f>
        <v>0</v>
      </c>
      <c r="H75" s="44">
        <f>SUM(H72:H74)</f>
        <v>76.25</v>
      </c>
      <c r="I75" s="44">
        <f>SUM(I72:I74)</f>
        <v>300</v>
      </c>
      <c r="J75" s="44">
        <f>SUM(J71:J74)</f>
        <v>50</v>
      </c>
      <c r="K75" s="121">
        <f>SUM(K71:K74)</f>
        <v>0</v>
      </c>
      <c r="L75" s="131"/>
      <c r="M75" s="130"/>
      <c r="N75" s="130"/>
      <c r="O75" s="132"/>
      <c r="Q75" s="105"/>
    </row>
    <row r="76" spans="1:20" ht="6" customHeight="1" thickBot="1" x14ac:dyDescent="0.35">
      <c r="A76" s="46"/>
      <c r="B76" s="47"/>
      <c r="C76" s="47"/>
      <c r="D76" s="48"/>
      <c r="E76" s="49"/>
      <c r="F76" s="49"/>
      <c r="G76" s="49"/>
      <c r="H76" s="49"/>
      <c r="I76" s="49"/>
      <c r="J76" s="49"/>
      <c r="K76" s="49"/>
      <c r="L76" s="50"/>
      <c r="M76" s="50"/>
      <c r="N76" s="50"/>
      <c r="O76" s="50"/>
    </row>
    <row r="77" spans="1:20" ht="20.100000000000001" customHeight="1" thickBot="1" x14ac:dyDescent="0.35">
      <c r="A77" s="46" t="s">
        <v>35</v>
      </c>
      <c r="B77" s="47"/>
      <c r="C77" s="47"/>
      <c r="D77" s="48"/>
      <c r="E77" s="49"/>
      <c r="F77" s="49"/>
      <c r="G77" s="49"/>
      <c r="H77" s="49"/>
      <c r="I77" s="49"/>
      <c r="J77" s="39"/>
      <c r="K77" s="39" t="s">
        <v>62</v>
      </c>
      <c r="L77" s="50"/>
      <c r="M77" s="50"/>
      <c r="N77" s="50"/>
      <c r="O77" s="50"/>
    </row>
    <row r="78" spans="1:20" ht="17.399999999999999" customHeight="1" thickBot="1" x14ac:dyDescent="0.35">
      <c r="A78" s="47">
        <v>1115</v>
      </c>
      <c r="B78" s="63">
        <v>170</v>
      </c>
      <c r="C78" s="63">
        <v>145</v>
      </c>
      <c r="D78" s="68">
        <f t="shared" ref="D78:D81" si="5">C78/B78</f>
        <v>0.8529411764705882</v>
      </c>
      <c r="E78" s="39">
        <v>59.85</v>
      </c>
      <c r="F78" s="39">
        <v>59.5</v>
      </c>
      <c r="G78" s="39">
        <v>100</v>
      </c>
      <c r="H78" s="39">
        <v>42.5</v>
      </c>
      <c r="I78" s="39">
        <v>300</v>
      </c>
      <c r="J78" s="39"/>
      <c r="K78" s="39" t="s">
        <v>62</v>
      </c>
      <c r="L78" s="50"/>
      <c r="M78" s="50" t="s">
        <v>62</v>
      </c>
      <c r="N78" s="50"/>
      <c r="O78" s="50"/>
    </row>
    <row r="79" spans="1:20" ht="20.100000000000001" customHeight="1" thickBot="1" x14ac:dyDescent="0.35">
      <c r="A79" s="57">
        <v>1184</v>
      </c>
      <c r="B79" s="62">
        <v>31</v>
      </c>
      <c r="C79" s="62">
        <v>19</v>
      </c>
      <c r="D79" s="69">
        <f t="shared" si="5"/>
        <v>0.61290322580645162</v>
      </c>
      <c r="E79" s="39">
        <v>10.85</v>
      </c>
      <c r="F79" s="39">
        <v>13.95</v>
      </c>
      <c r="G79" s="39"/>
      <c r="H79" s="39">
        <v>7.75</v>
      </c>
      <c r="I79" s="39"/>
      <c r="J79" s="39">
        <v>7.75</v>
      </c>
      <c r="K79" s="39"/>
      <c r="L79" s="33"/>
      <c r="M79" s="33" t="s">
        <v>62</v>
      </c>
      <c r="N79" s="33"/>
      <c r="O79" s="33"/>
    </row>
    <row r="80" spans="1:20" ht="20.100000000000001" customHeight="1" thickBot="1" x14ac:dyDescent="0.35">
      <c r="A80" s="36">
        <v>4667</v>
      </c>
      <c r="B80" s="37">
        <v>117</v>
      </c>
      <c r="C80" s="37">
        <v>94</v>
      </c>
      <c r="D80" s="68">
        <f t="shared" si="5"/>
        <v>0.80341880341880345</v>
      </c>
      <c r="E80" s="39">
        <v>40.950000000000003</v>
      </c>
      <c r="F80" s="39"/>
      <c r="G80" s="39"/>
      <c r="H80" s="117"/>
      <c r="I80" s="133"/>
      <c r="J80" s="123"/>
      <c r="K80" s="166" t="s">
        <v>62</v>
      </c>
      <c r="L80" s="116"/>
      <c r="M80" s="33" t="s">
        <v>62</v>
      </c>
      <c r="N80" s="33"/>
      <c r="O80" s="33"/>
    </row>
    <row r="81" spans="1:15" ht="20.100000000000001" customHeight="1" thickBot="1" x14ac:dyDescent="0.35">
      <c r="A81" s="36">
        <v>7726</v>
      </c>
      <c r="B81" s="37">
        <v>91</v>
      </c>
      <c r="C81" s="37">
        <v>81</v>
      </c>
      <c r="D81" s="68">
        <f t="shared" si="5"/>
        <v>0.89010989010989006</v>
      </c>
      <c r="E81" s="39">
        <v>31.85</v>
      </c>
      <c r="F81" s="39"/>
      <c r="G81" s="39"/>
      <c r="H81" s="39"/>
      <c r="I81" s="39"/>
      <c r="J81" s="39"/>
      <c r="K81" s="39"/>
      <c r="L81" s="33"/>
      <c r="M81" s="33" t="s">
        <v>62</v>
      </c>
      <c r="N81" s="33"/>
      <c r="O81" s="33"/>
    </row>
    <row r="82" spans="1:15" ht="20.100000000000001" customHeight="1" thickBot="1" x14ac:dyDescent="0.35">
      <c r="A82" s="36">
        <v>9696</v>
      </c>
      <c r="B82" s="37">
        <v>64</v>
      </c>
      <c r="C82" s="37">
        <v>39</v>
      </c>
      <c r="D82" s="68">
        <f>C82/B82</f>
        <v>0.609375</v>
      </c>
      <c r="E82" s="39">
        <v>22.4</v>
      </c>
      <c r="F82" s="39"/>
      <c r="G82" s="39"/>
      <c r="H82" s="39"/>
      <c r="I82" s="39"/>
      <c r="J82" s="39"/>
      <c r="K82" s="39"/>
      <c r="L82" s="40"/>
      <c r="M82" s="59" t="s">
        <v>62</v>
      </c>
      <c r="N82" s="40"/>
      <c r="O82" s="33"/>
    </row>
    <row r="83" spans="1:15" ht="19.2" customHeight="1" thickBot="1" x14ac:dyDescent="0.4">
      <c r="A83" s="41" t="s">
        <v>33</v>
      </c>
      <c r="B83" s="42">
        <f>SUM(B78:B82)</f>
        <v>473</v>
      </c>
      <c r="C83" s="42">
        <f>SUM(C78:C82)</f>
        <v>378</v>
      </c>
      <c r="D83" s="43">
        <f>C83/B83</f>
        <v>0.79915433403805491</v>
      </c>
      <c r="E83" s="44">
        <f>SUM(E78:E82)</f>
        <v>165.9</v>
      </c>
      <c r="F83" s="44">
        <f>SUM(F78:F82)</f>
        <v>73.45</v>
      </c>
      <c r="G83" s="44">
        <f>SUM(G78:G82)</f>
        <v>100</v>
      </c>
      <c r="H83" s="44">
        <f>SUM(H78:H82)</f>
        <v>50.25</v>
      </c>
      <c r="I83" s="44">
        <f>SUM(I78:I82)</f>
        <v>300</v>
      </c>
      <c r="J83" s="44">
        <f>SUM(J77:J82)</f>
        <v>7.75</v>
      </c>
      <c r="K83" s="44">
        <f>SUM(K77:K82)</f>
        <v>0</v>
      </c>
      <c r="L83" s="45"/>
      <c r="M83" s="45"/>
      <c r="N83" s="45"/>
      <c r="O83" s="45"/>
    </row>
    <row r="84" spans="1:15" ht="5.4" customHeight="1" thickBot="1" x14ac:dyDescent="0.35">
      <c r="A84" s="46"/>
      <c r="B84" s="47"/>
      <c r="C84" s="47"/>
      <c r="D84" s="48"/>
      <c r="E84" s="49"/>
      <c r="F84" s="49"/>
      <c r="G84" s="49"/>
      <c r="H84" s="49"/>
      <c r="I84" s="49"/>
      <c r="J84" s="49"/>
      <c r="K84" s="49"/>
      <c r="L84" s="50"/>
      <c r="M84" s="50"/>
      <c r="N84" s="50"/>
      <c r="O84" s="50"/>
    </row>
    <row r="85" spans="1:15" s="1" customFormat="1" ht="18" customHeight="1" thickBot="1" x14ac:dyDescent="0.35">
      <c r="A85" s="46" t="s">
        <v>23</v>
      </c>
      <c r="B85" s="47"/>
      <c r="C85" s="47"/>
      <c r="E85" s="49"/>
      <c r="F85" s="49"/>
      <c r="G85" s="49"/>
      <c r="H85" s="49"/>
      <c r="I85" s="49"/>
      <c r="J85" s="39"/>
      <c r="K85" s="39" t="s">
        <v>62</v>
      </c>
      <c r="L85" s="50"/>
      <c r="M85" s="50"/>
      <c r="N85" s="50"/>
      <c r="O85" s="50"/>
    </row>
    <row r="86" spans="1:15" ht="20.100000000000001" customHeight="1" thickBot="1" x14ac:dyDescent="0.35">
      <c r="A86" s="36">
        <v>609</v>
      </c>
      <c r="B86" s="37">
        <v>42</v>
      </c>
      <c r="C86" s="37">
        <v>37</v>
      </c>
      <c r="D86" s="68">
        <f t="shared" ref="D86:D94" si="6">C86/B86</f>
        <v>0.88095238095238093</v>
      </c>
      <c r="E86" s="39">
        <v>14.7</v>
      </c>
      <c r="F86" s="39">
        <v>14.7</v>
      </c>
      <c r="G86" s="39"/>
      <c r="H86" s="39">
        <v>10.5</v>
      </c>
      <c r="I86" s="39"/>
      <c r="J86" s="39"/>
      <c r="K86" s="39"/>
      <c r="L86" s="33"/>
      <c r="M86" s="33" t="s">
        <v>62</v>
      </c>
      <c r="N86" s="33"/>
      <c r="O86" s="33"/>
    </row>
    <row r="87" spans="1:15" ht="20.100000000000001" customHeight="1" thickBot="1" x14ac:dyDescent="0.35">
      <c r="A87" s="57">
        <v>1177</v>
      </c>
      <c r="B87" s="62">
        <v>45</v>
      </c>
      <c r="C87" s="62">
        <v>40</v>
      </c>
      <c r="D87" s="69">
        <f t="shared" si="6"/>
        <v>0.88888888888888884</v>
      </c>
      <c r="E87" s="39">
        <v>15.75</v>
      </c>
      <c r="F87" s="39">
        <v>20.25</v>
      </c>
      <c r="G87" s="39"/>
      <c r="H87" s="39">
        <v>11.25</v>
      </c>
      <c r="I87" s="39"/>
      <c r="J87" s="39">
        <v>15</v>
      </c>
      <c r="K87" s="39" t="s">
        <v>62</v>
      </c>
      <c r="L87" s="33"/>
      <c r="M87" s="33" t="s">
        <v>62</v>
      </c>
      <c r="N87" s="33"/>
      <c r="O87" s="33"/>
    </row>
    <row r="88" spans="1:15" ht="20.100000000000001" customHeight="1" thickBot="1" x14ac:dyDescent="0.35">
      <c r="A88" s="36">
        <v>1503</v>
      </c>
      <c r="B88" s="37">
        <v>1151</v>
      </c>
      <c r="C88" s="37">
        <v>1083</v>
      </c>
      <c r="D88" s="68">
        <f t="shared" si="6"/>
        <v>0.94092093831450907</v>
      </c>
      <c r="E88" s="39">
        <v>402.85</v>
      </c>
      <c r="F88" s="39"/>
      <c r="G88" s="39"/>
      <c r="H88" s="39"/>
      <c r="I88" s="39"/>
      <c r="J88" s="39"/>
      <c r="K88" s="39"/>
      <c r="L88" s="33"/>
      <c r="M88" s="33"/>
      <c r="N88" s="33"/>
      <c r="O88" s="33"/>
    </row>
    <row r="89" spans="1:15" ht="20.100000000000001" customHeight="1" thickBot="1" x14ac:dyDescent="0.35">
      <c r="A89" s="36">
        <v>3150</v>
      </c>
      <c r="B89" s="37">
        <v>168</v>
      </c>
      <c r="C89" s="37">
        <v>161</v>
      </c>
      <c r="D89" s="68">
        <f t="shared" si="6"/>
        <v>0.95833333333333337</v>
      </c>
      <c r="E89" s="39">
        <v>58.8</v>
      </c>
      <c r="F89" s="39"/>
      <c r="G89" s="39"/>
      <c r="H89" s="39">
        <v>42</v>
      </c>
      <c r="I89" s="39"/>
      <c r="J89" s="39"/>
      <c r="K89" s="39" t="s">
        <v>62</v>
      </c>
      <c r="L89" s="33"/>
      <c r="M89" s="33" t="s">
        <v>62</v>
      </c>
      <c r="N89" s="33"/>
      <c r="O89" s="33"/>
    </row>
    <row r="90" spans="1:15" ht="20.100000000000001" customHeight="1" thickBot="1" x14ac:dyDescent="0.35">
      <c r="A90" s="36">
        <v>7327</v>
      </c>
      <c r="B90" s="37">
        <v>132</v>
      </c>
      <c r="C90" s="37">
        <v>108</v>
      </c>
      <c r="D90" s="68">
        <f t="shared" si="6"/>
        <v>0.81818181818181823</v>
      </c>
      <c r="E90" s="39">
        <v>46.2</v>
      </c>
      <c r="F90" s="39"/>
      <c r="G90" s="39"/>
      <c r="H90" s="39"/>
      <c r="I90" s="39"/>
      <c r="J90" s="39"/>
      <c r="K90" s="39"/>
      <c r="L90" s="33"/>
      <c r="M90" s="33" t="s">
        <v>62</v>
      </c>
      <c r="N90" s="33"/>
      <c r="O90" s="33"/>
    </row>
    <row r="91" spans="1:15" ht="20.100000000000001" customHeight="1" thickBot="1" x14ac:dyDescent="0.35">
      <c r="A91" s="36">
        <v>7916</v>
      </c>
      <c r="B91" s="37">
        <v>254</v>
      </c>
      <c r="C91" s="37">
        <v>235</v>
      </c>
      <c r="D91" s="68">
        <f t="shared" si="6"/>
        <v>0.92519685039370081</v>
      </c>
      <c r="E91" s="39">
        <v>88.9</v>
      </c>
      <c r="F91" s="39"/>
      <c r="G91" s="39"/>
      <c r="H91" s="39"/>
      <c r="I91" s="39"/>
      <c r="J91" s="39"/>
      <c r="K91" s="39"/>
      <c r="L91" s="33"/>
      <c r="M91" s="33"/>
      <c r="N91" s="33"/>
      <c r="O91" s="33"/>
    </row>
    <row r="92" spans="1:15" ht="21.6" customHeight="1" thickBot="1" x14ac:dyDescent="0.35">
      <c r="A92" s="57">
        <v>8469</v>
      </c>
      <c r="B92" s="62">
        <v>43</v>
      </c>
      <c r="C92" s="62">
        <v>43</v>
      </c>
      <c r="D92" s="69">
        <f t="shared" si="6"/>
        <v>1</v>
      </c>
      <c r="E92" s="39">
        <v>15.05</v>
      </c>
      <c r="F92" s="39"/>
      <c r="G92" s="39"/>
      <c r="H92" s="39"/>
      <c r="I92" s="39"/>
      <c r="J92" s="39"/>
      <c r="K92" s="39"/>
      <c r="L92" s="33"/>
      <c r="M92" s="70" t="s">
        <v>62</v>
      </c>
      <c r="N92" s="33"/>
      <c r="O92" s="33"/>
    </row>
    <row r="93" spans="1:15" ht="21.6" customHeight="1" thickBot="1" x14ac:dyDescent="0.35">
      <c r="A93" s="57">
        <v>9274</v>
      </c>
      <c r="B93" s="62">
        <v>32</v>
      </c>
      <c r="C93" s="62">
        <v>24</v>
      </c>
      <c r="D93" s="69">
        <f t="shared" si="6"/>
        <v>0.75</v>
      </c>
      <c r="E93" s="39">
        <v>11.2</v>
      </c>
      <c r="F93" s="39"/>
      <c r="G93" s="39"/>
      <c r="H93" s="39">
        <v>8</v>
      </c>
      <c r="I93" s="39"/>
      <c r="J93" s="39"/>
      <c r="K93" s="39"/>
      <c r="L93" s="33"/>
      <c r="M93" s="70" t="s">
        <v>62</v>
      </c>
      <c r="N93" s="33"/>
      <c r="O93" s="33"/>
    </row>
    <row r="94" spans="1:15" ht="23.4" customHeight="1" thickBot="1" x14ac:dyDescent="0.4">
      <c r="A94" s="71" t="s">
        <v>23</v>
      </c>
      <c r="B94" s="112">
        <f>SUM(B86:B93)</f>
        <v>1867</v>
      </c>
      <c r="C94" s="112">
        <f>SUM(C86:C93)</f>
        <v>1731</v>
      </c>
      <c r="D94" s="113">
        <f t="shared" si="6"/>
        <v>0.92715586502410285</v>
      </c>
      <c r="E94" s="72">
        <f>SUM(E86:E93)</f>
        <v>653.45000000000005</v>
      </c>
      <c r="F94" s="72">
        <f>SUM(F85:F93)</f>
        <v>34.950000000000003</v>
      </c>
      <c r="G94" s="72">
        <f>SUM(G86:G93)</f>
        <v>0</v>
      </c>
      <c r="H94" s="72">
        <f>SUM(H85:H93)</f>
        <v>71.75</v>
      </c>
      <c r="I94" s="72">
        <f>SUM(I85:I93)</f>
        <v>0</v>
      </c>
      <c r="J94" s="72">
        <f>SUM(J85:J93)</f>
        <v>15</v>
      </c>
      <c r="K94" s="72">
        <f>SUM(K85:K93)</f>
        <v>0</v>
      </c>
      <c r="L94" s="45"/>
      <c r="M94" s="73"/>
      <c r="N94" s="45"/>
      <c r="O94" s="45"/>
    </row>
    <row r="95" spans="1:15" ht="18" thickBot="1" x14ac:dyDescent="0.35">
      <c r="A95" s="46"/>
      <c r="B95" s="47"/>
      <c r="C95" s="47"/>
      <c r="D95" s="48"/>
      <c r="E95" s="49"/>
      <c r="F95" s="49"/>
      <c r="G95" s="49"/>
      <c r="H95" s="49"/>
      <c r="I95" s="49"/>
      <c r="J95" s="49"/>
      <c r="K95" s="49"/>
      <c r="L95" s="50"/>
      <c r="M95" s="50"/>
      <c r="N95" s="50"/>
      <c r="O95" s="50"/>
    </row>
    <row r="96" spans="1:15" ht="61.5" customHeight="1" thickBot="1" x14ac:dyDescent="0.35">
      <c r="A96" s="29"/>
      <c r="B96" s="171" t="s">
        <v>13</v>
      </c>
      <c r="C96" s="171"/>
      <c r="D96" s="171"/>
      <c r="E96" s="171" t="s">
        <v>54</v>
      </c>
      <c r="F96" s="176"/>
      <c r="G96" s="176"/>
      <c r="H96" s="20"/>
      <c r="I96" s="109" t="s">
        <v>57</v>
      </c>
      <c r="J96" s="108" t="s">
        <v>42</v>
      </c>
      <c r="K96" s="108" t="s">
        <v>59</v>
      </c>
      <c r="L96" s="175" t="s">
        <v>39</v>
      </c>
      <c r="M96" s="175"/>
      <c r="N96" s="175"/>
      <c r="O96" s="175"/>
    </row>
    <row r="97" spans="1:16" ht="35.4" thickBot="1" x14ac:dyDescent="0.35">
      <c r="A97" s="18" t="s">
        <v>0</v>
      </c>
      <c r="B97" s="18" t="s">
        <v>61</v>
      </c>
      <c r="C97" s="136">
        <v>45891</v>
      </c>
      <c r="D97" s="19" t="s">
        <v>44</v>
      </c>
      <c r="E97" s="21" t="s">
        <v>14</v>
      </c>
      <c r="F97" s="21" t="s">
        <v>15</v>
      </c>
      <c r="G97" s="21" t="s">
        <v>16</v>
      </c>
      <c r="H97" s="21" t="s">
        <v>46</v>
      </c>
      <c r="I97" s="145" t="s">
        <v>43</v>
      </c>
      <c r="J97" s="21" t="s">
        <v>43</v>
      </c>
      <c r="K97" s="21"/>
      <c r="L97" s="22" t="s">
        <v>48</v>
      </c>
      <c r="M97" s="22" t="s">
        <v>47</v>
      </c>
      <c r="N97" s="22" t="s">
        <v>49</v>
      </c>
      <c r="O97" s="22" t="s">
        <v>51</v>
      </c>
    </row>
    <row r="98" spans="1:16" ht="18" hidden="1" thickBot="1" x14ac:dyDescent="0.35">
      <c r="A98" s="47"/>
      <c r="B98" s="30"/>
      <c r="C98" s="30"/>
      <c r="D98" s="31"/>
      <c r="E98" s="34"/>
      <c r="F98" s="34"/>
      <c r="G98" s="34"/>
      <c r="H98" s="34"/>
      <c r="I98" s="147"/>
      <c r="J98" s="34"/>
      <c r="K98" s="34"/>
      <c r="L98" s="33"/>
      <c r="M98" s="33"/>
      <c r="N98" s="33"/>
      <c r="O98" s="33"/>
    </row>
    <row r="99" spans="1:16" ht="20.100000000000001" customHeight="1" thickBot="1" x14ac:dyDescent="0.35">
      <c r="A99" s="30" t="s">
        <v>36</v>
      </c>
      <c r="B99" s="30"/>
      <c r="C99" s="137"/>
      <c r="D99" s="31"/>
      <c r="E99" s="34"/>
      <c r="F99" s="34"/>
      <c r="G99" s="34"/>
      <c r="H99" s="34"/>
      <c r="I99" s="147"/>
      <c r="J99" s="34"/>
      <c r="K99" s="34"/>
      <c r="L99" s="33"/>
      <c r="M99" s="33"/>
      <c r="N99" s="33"/>
      <c r="O99" s="33"/>
    </row>
    <row r="100" spans="1:16" ht="20.100000000000001" customHeight="1" thickBot="1" x14ac:dyDescent="0.35">
      <c r="A100" s="36" t="s">
        <v>9</v>
      </c>
      <c r="B100" s="37">
        <v>174</v>
      </c>
      <c r="C100" s="37">
        <v>104</v>
      </c>
      <c r="D100" s="68">
        <f t="shared" ref="D100:D105" si="7">C100/B100</f>
        <v>0.5977011494252874</v>
      </c>
      <c r="E100" s="39">
        <v>60.9</v>
      </c>
      <c r="F100" s="39"/>
      <c r="G100" s="39"/>
      <c r="H100" s="39"/>
      <c r="I100" s="39"/>
      <c r="J100" s="39"/>
      <c r="K100" s="39"/>
      <c r="L100" s="33"/>
      <c r="M100" s="33" t="s">
        <v>62</v>
      </c>
      <c r="N100" s="33"/>
      <c r="O100" s="33"/>
    </row>
    <row r="101" spans="1:16" ht="20.100000000000001" customHeight="1" thickBot="1" x14ac:dyDescent="0.35">
      <c r="A101" s="36">
        <v>3136</v>
      </c>
      <c r="B101" s="37">
        <v>14</v>
      </c>
      <c r="C101" s="37">
        <v>6</v>
      </c>
      <c r="D101" s="68">
        <f t="shared" si="7"/>
        <v>0.42857142857142855</v>
      </c>
      <c r="E101" s="39">
        <v>4.9000000000000004</v>
      </c>
      <c r="F101" s="39"/>
      <c r="G101" s="39"/>
      <c r="H101" s="39"/>
      <c r="I101" s="39"/>
      <c r="J101" s="39"/>
      <c r="K101" s="39"/>
      <c r="L101" s="33"/>
      <c r="M101" s="33" t="s">
        <v>62</v>
      </c>
      <c r="N101" s="33"/>
      <c r="O101" s="33"/>
    </row>
    <row r="102" spans="1:16" ht="20.100000000000001" customHeight="1" thickBot="1" x14ac:dyDescent="0.35">
      <c r="A102" s="36">
        <v>4204</v>
      </c>
      <c r="B102" s="37">
        <v>24</v>
      </c>
      <c r="C102" s="37">
        <v>4</v>
      </c>
      <c r="D102" s="68">
        <f t="shared" si="7"/>
        <v>0.16666666666666666</v>
      </c>
      <c r="E102" s="39">
        <v>8.4</v>
      </c>
      <c r="F102" s="39"/>
      <c r="G102" s="39"/>
      <c r="H102" s="39"/>
      <c r="I102" s="39"/>
      <c r="J102" s="39"/>
      <c r="K102" s="39"/>
      <c r="L102" s="33"/>
      <c r="M102" s="33" t="s">
        <v>62</v>
      </c>
      <c r="N102" s="33"/>
      <c r="O102" s="33"/>
    </row>
    <row r="103" spans="1:16" ht="20.100000000000001" customHeight="1" thickBot="1" x14ac:dyDescent="0.35">
      <c r="A103" s="36">
        <v>7814</v>
      </c>
      <c r="B103" s="37">
        <v>30</v>
      </c>
      <c r="C103" s="37">
        <v>24</v>
      </c>
      <c r="D103" s="68">
        <f t="shared" si="7"/>
        <v>0.8</v>
      </c>
      <c r="E103" s="39">
        <v>10.5</v>
      </c>
      <c r="F103" s="39">
        <v>10.5</v>
      </c>
      <c r="G103" s="39"/>
      <c r="H103" s="39">
        <v>7.5</v>
      </c>
      <c r="I103" s="39"/>
      <c r="J103" s="39"/>
      <c r="K103" s="39" t="s">
        <v>62</v>
      </c>
      <c r="L103" s="40"/>
      <c r="M103" s="70" t="s">
        <v>62</v>
      </c>
      <c r="N103" s="70"/>
      <c r="O103" s="70"/>
      <c r="P103" s="26"/>
    </row>
    <row r="104" spans="1:16" ht="20.100000000000001" customHeight="1" thickBot="1" x14ac:dyDescent="0.35">
      <c r="A104" s="36">
        <v>8644</v>
      </c>
      <c r="B104" s="37">
        <v>58</v>
      </c>
      <c r="C104" s="37">
        <v>55</v>
      </c>
      <c r="D104" s="68">
        <f t="shared" si="7"/>
        <v>0.94827586206896552</v>
      </c>
      <c r="E104" s="39">
        <v>20.3</v>
      </c>
      <c r="F104" s="39"/>
      <c r="G104" s="39"/>
      <c r="H104" s="39"/>
      <c r="I104" s="39"/>
      <c r="J104" s="39"/>
      <c r="K104" s="39" t="s">
        <v>62</v>
      </c>
      <c r="L104" s="33"/>
      <c r="M104" s="33"/>
      <c r="N104" s="33"/>
      <c r="O104" s="33"/>
    </row>
    <row r="105" spans="1:16" ht="21" customHeight="1" thickBot="1" x14ac:dyDescent="0.4">
      <c r="A105" s="41" t="s">
        <v>36</v>
      </c>
      <c r="B105" s="111">
        <f>SUM(B100:B104)</f>
        <v>300</v>
      </c>
      <c r="C105" s="111">
        <f>SUM(C100:C104)</f>
        <v>193</v>
      </c>
      <c r="D105" s="43">
        <f t="shared" si="7"/>
        <v>0.64333333333333331</v>
      </c>
      <c r="E105" s="44">
        <f t="shared" ref="E105:I105" si="8">SUM(E100:E104)</f>
        <v>105</v>
      </c>
      <c r="F105" s="44">
        <f t="shared" si="8"/>
        <v>10.5</v>
      </c>
      <c r="G105" s="44">
        <f t="shared" si="8"/>
        <v>0</v>
      </c>
      <c r="H105" s="44">
        <f t="shared" si="8"/>
        <v>7.5</v>
      </c>
      <c r="I105" s="44">
        <f t="shared" si="8"/>
        <v>0</v>
      </c>
      <c r="J105" s="44">
        <f>SUM(J99:J104)</f>
        <v>0</v>
      </c>
      <c r="K105" s="44">
        <f>SUM(K99:K104)</f>
        <v>0</v>
      </c>
      <c r="L105" s="45"/>
      <c r="M105" s="45"/>
      <c r="N105" s="45"/>
      <c r="O105" s="45"/>
    </row>
    <row r="106" spans="1:16" ht="19.8" hidden="1" customHeight="1" thickBot="1" x14ac:dyDescent="0.4">
      <c r="A106" s="74"/>
      <c r="B106" s="75"/>
      <c r="C106" s="75"/>
      <c r="D106" s="76"/>
      <c r="E106" s="77"/>
      <c r="F106" s="77"/>
      <c r="G106" s="77"/>
      <c r="H106" s="77"/>
      <c r="I106" s="77"/>
      <c r="J106" s="77"/>
      <c r="K106" s="77"/>
      <c r="L106" s="50"/>
      <c r="M106" s="50"/>
      <c r="N106" s="50"/>
      <c r="O106" s="50"/>
    </row>
    <row r="107" spans="1:16" ht="24" customHeight="1" thickBot="1" x14ac:dyDescent="0.35">
      <c r="A107" s="154"/>
      <c r="B107" s="155"/>
      <c r="C107" s="155"/>
      <c r="D107" s="156"/>
      <c r="E107" s="153"/>
      <c r="F107" s="153"/>
      <c r="G107" s="153"/>
      <c r="H107" s="153"/>
      <c r="I107" s="153"/>
      <c r="J107" s="153"/>
      <c r="K107" s="153"/>
      <c r="L107" s="157"/>
      <c r="M107" s="157"/>
      <c r="N107" s="157"/>
      <c r="O107" s="157"/>
    </row>
    <row r="108" spans="1:16" s="6" customFormat="1" ht="20.100000000000001" customHeight="1" thickBot="1" x14ac:dyDescent="0.35">
      <c r="A108" s="36" t="s">
        <v>10</v>
      </c>
      <c r="B108" s="37">
        <v>41</v>
      </c>
      <c r="C108" s="37">
        <v>37</v>
      </c>
      <c r="D108" s="68">
        <f>C108/B108</f>
        <v>0.90243902439024393</v>
      </c>
      <c r="E108" s="39">
        <v>14.35</v>
      </c>
      <c r="F108" s="39">
        <v>18.45</v>
      </c>
      <c r="G108" s="39"/>
      <c r="H108" s="39">
        <v>10.25</v>
      </c>
      <c r="I108" s="39"/>
      <c r="J108" s="39">
        <v>25</v>
      </c>
      <c r="K108" s="39" t="s">
        <v>62</v>
      </c>
      <c r="L108" s="40"/>
      <c r="M108" s="40" t="s">
        <v>62</v>
      </c>
      <c r="N108" s="40"/>
      <c r="O108" s="40"/>
    </row>
    <row r="109" spans="1:16" s="6" customFormat="1" ht="20.100000000000001" customHeight="1" thickBot="1" x14ac:dyDescent="0.35">
      <c r="A109" s="138"/>
      <c r="B109" s="139"/>
      <c r="C109" s="139"/>
      <c r="D109" s="140"/>
      <c r="E109" s="39"/>
      <c r="F109" s="39"/>
      <c r="G109" s="39"/>
      <c r="H109" s="39"/>
      <c r="I109" s="39"/>
      <c r="J109" s="39"/>
      <c r="K109" s="39"/>
      <c r="L109" s="40"/>
      <c r="M109" s="40"/>
      <c r="N109" s="33"/>
      <c r="O109" s="40"/>
    </row>
    <row r="110" spans="1:16" s="6" customFormat="1" ht="20.100000000000001" customHeight="1" thickBot="1" x14ac:dyDescent="0.4">
      <c r="A110" s="158"/>
      <c r="B110" s="159"/>
      <c r="C110" s="159"/>
      <c r="D110" s="160"/>
      <c r="E110" s="72">
        <f t="shared" ref="E110:J110" si="9">SUM(E108:E109)</f>
        <v>14.35</v>
      </c>
      <c r="F110" s="72">
        <f t="shared" si="9"/>
        <v>18.45</v>
      </c>
      <c r="G110" s="72">
        <f t="shared" si="9"/>
        <v>0</v>
      </c>
      <c r="H110" s="72">
        <f t="shared" si="9"/>
        <v>10.25</v>
      </c>
      <c r="I110" s="72">
        <f t="shared" si="9"/>
        <v>0</v>
      </c>
      <c r="J110" s="72">
        <f t="shared" si="9"/>
        <v>25</v>
      </c>
      <c r="K110" s="161"/>
      <c r="L110" s="162"/>
      <c r="M110" s="162"/>
      <c r="N110" s="162"/>
      <c r="O110" s="162"/>
    </row>
    <row r="111" spans="1:16" ht="18" thickBot="1" x14ac:dyDescent="0.35">
      <c r="A111" s="46"/>
      <c r="B111" s="47"/>
      <c r="C111" s="47"/>
      <c r="D111" s="48"/>
      <c r="E111" s="49"/>
      <c r="F111" s="49"/>
      <c r="G111" s="49"/>
      <c r="H111" s="49"/>
      <c r="I111" s="49"/>
      <c r="J111" s="49"/>
      <c r="K111" s="49"/>
      <c r="L111" s="50"/>
      <c r="M111" s="50"/>
      <c r="N111" s="50"/>
      <c r="O111" s="50"/>
    </row>
    <row r="112" spans="1:16" ht="55.5" customHeight="1" thickBot="1" x14ac:dyDescent="0.35">
      <c r="A112" s="29"/>
      <c r="B112" s="171"/>
      <c r="C112" s="171"/>
      <c r="D112" s="171"/>
      <c r="E112" s="171" t="s">
        <v>54</v>
      </c>
      <c r="F112" s="176"/>
      <c r="G112" s="176"/>
      <c r="H112" s="20"/>
      <c r="I112" s="109" t="s">
        <v>53</v>
      </c>
      <c r="J112" s="108" t="s">
        <v>42</v>
      </c>
      <c r="K112" s="108" t="s">
        <v>59</v>
      </c>
      <c r="L112" s="175" t="s">
        <v>45</v>
      </c>
      <c r="M112" s="175"/>
      <c r="N112" s="175"/>
      <c r="O112" s="175"/>
    </row>
    <row r="113" spans="1:15" ht="35.4" thickBot="1" x14ac:dyDescent="0.35">
      <c r="A113" s="18" t="s">
        <v>0</v>
      </c>
      <c r="B113" s="18" t="s">
        <v>61</v>
      </c>
      <c r="C113" s="18" t="s">
        <v>64</v>
      </c>
      <c r="D113" s="19" t="s">
        <v>44</v>
      </c>
      <c r="E113" s="21" t="s">
        <v>14</v>
      </c>
      <c r="F113" s="21" t="s">
        <v>15</v>
      </c>
      <c r="G113" s="21" t="s">
        <v>16</v>
      </c>
      <c r="H113" s="21" t="s">
        <v>46</v>
      </c>
      <c r="I113" s="145" t="s">
        <v>43</v>
      </c>
      <c r="J113" s="21" t="s">
        <v>43</v>
      </c>
      <c r="K113" s="21"/>
      <c r="L113" s="22" t="s">
        <v>48</v>
      </c>
      <c r="M113" s="22" t="s">
        <v>47</v>
      </c>
      <c r="N113" s="22" t="s">
        <v>49</v>
      </c>
      <c r="O113" s="22" t="s">
        <v>51</v>
      </c>
    </row>
    <row r="114" spans="1:15" ht="0.6" customHeight="1" thickBot="1" x14ac:dyDescent="0.35">
      <c r="A114" s="47"/>
      <c r="B114" s="30"/>
      <c r="C114" s="30"/>
      <c r="D114" s="31"/>
      <c r="E114" s="34"/>
      <c r="F114" s="34"/>
      <c r="G114" s="34"/>
      <c r="H114" s="34"/>
      <c r="I114" s="147"/>
      <c r="J114" s="34"/>
      <c r="K114" s="34"/>
      <c r="L114" s="33"/>
      <c r="M114" s="33"/>
      <c r="N114" s="33"/>
      <c r="O114" s="33"/>
    </row>
    <row r="115" spans="1:15" ht="18" thickBot="1" x14ac:dyDescent="0.35">
      <c r="A115" s="47" t="s">
        <v>22</v>
      </c>
      <c r="B115" s="30"/>
      <c r="C115" s="30"/>
      <c r="D115" s="31"/>
      <c r="E115" s="34"/>
      <c r="F115" s="34"/>
      <c r="G115" s="34"/>
      <c r="H115" s="34"/>
      <c r="I115" s="147"/>
      <c r="J115" s="34"/>
      <c r="K115" s="34" t="s">
        <v>62</v>
      </c>
      <c r="L115" s="50"/>
      <c r="M115" s="50"/>
      <c r="N115" s="50"/>
      <c r="O115" s="50"/>
    </row>
    <row r="116" spans="1:15" ht="20.100000000000001" customHeight="1" thickBot="1" x14ac:dyDescent="0.35">
      <c r="A116" s="36" t="s">
        <v>11</v>
      </c>
      <c r="B116" s="37">
        <v>224</v>
      </c>
      <c r="C116" s="37">
        <v>127</v>
      </c>
      <c r="D116" s="68">
        <f>C116/B116</f>
        <v>0.5669642857142857</v>
      </c>
      <c r="E116" s="39">
        <v>78.400000000000006</v>
      </c>
      <c r="F116" s="39"/>
      <c r="G116" s="39"/>
      <c r="H116" s="39">
        <v>56</v>
      </c>
      <c r="I116" s="39"/>
      <c r="J116" s="39"/>
      <c r="K116" s="39"/>
      <c r="L116" s="59"/>
      <c r="M116" s="59"/>
      <c r="N116" s="33"/>
      <c r="O116" s="78"/>
    </row>
    <row r="117" spans="1:15" ht="18" thickBot="1" x14ac:dyDescent="0.35">
      <c r="A117" s="36">
        <v>8169</v>
      </c>
      <c r="B117" s="37">
        <v>29</v>
      </c>
      <c r="C117" s="37">
        <v>25</v>
      </c>
      <c r="D117" s="68">
        <f>C117/B117</f>
        <v>0.86206896551724133</v>
      </c>
      <c r="E117" s="39">
        <v>10.15</v>
      </c>
      <c r="F117" s="39"/>
      <c r="G117" s="39"/>
      <c r="H117" s="39"/>
      <c r="I117" s="39"/>
      <c r="J117" s="39"/>
      <c r="K117" s="39"/>
      <c r="L117" s="33"/>
      <c r="M117" s="40" t="s">
        <v>62</v>
      </c>
      <c r="N117" s="33"/>
      <c r="O117" s="40"/>
    </row>
    <row r="118" spans="1:15" ht="18" thickBot="1" x14ac:dyDescent="0.35">
      <c r="A118" s="36" t="s">
        <v>12</v>
      </c>
      <c r="B118" s="37">
        <v>110</v>
      </c>
      <c r="C118" s="37">
        <v>84</v>
      </c>
      <c r="D118" s="68">
        <f>C118/B118</f>
        <v>0.76363636363636367</v>
      </c>
      <c r="E118" s="39">
        <v>38.5</v>
      </c>
      <c r="F118" s="39"/>
      <c r="G118" s="39"/>
      <c r="H118" s="39"/>
      <c r="I118" s="39"/>
      <c r="J118" s="39"/>
      <c r="K118" s="39"/>
      <c r="L118" s="33"/>
      <c r="M118" s="33"/>
      <c r="N118" s="33"/>
      <c r="O118" s="33"/>
    </row>
    <row r="119" spans="1:15" ht="18" thickBot="1" x14ac:dyDescent="0.35">
      <c r="A119" s="36">
        <v>10574</v>
      </c>
      <c r="B119" s="37">
        <v>180</v>
      </c>
      <c r="C119" s="37">
        <v>85</v>
      </c>
      <c r="D119" s="68">
        <f>C119/B119</f>
        <v>0.47222222222222221</v>
      </c>
      <c r="E119" s="39">
        <v>63</v>
      </c>
      <c r="F119" s="39"/>
      <c r="G119" s="39"/>
      <c r="H119" s="39"/>
      <c r="I119" s="39"/>
      <c r="J119" s="39"/>
      <c r="K119" s="39"/>
      <c r="L119" s="33"/>
      <c r="M119" s="33" t="s">
        <v>62</v>
      </c>
      <c r="N119" s="40"/>
      <c r="O119" s="33"/>
    </row>
    <row r="120" spans="1:15" ht="19.8" customHeight="1" thickBot="1" x14ac:dyDescent="0.4">
      <c r="A120" s="41" t="s">
        <v>22</v>
      </c>
      <c r="B120" s="42">
        <f>SUM(B116:B119)</f>
        <v>543</v>
      </c>
      <c r="C120" s="42">
        <f>SUM(C116:C119)</f>
        <v>321</v>
      </c>
      <c r="D120" s="43">
        <f>C120/B120</f>
        <v>0.59116022099447518</v>
      </c>
      <c r="E120" s="44">
        <f>SUM(E116:E119)</f>
        <v>190.05</v>
      </c>
      <c r="F120" s="44">
        <f>SUM(F116:F119)</f>
        <v>0</v>
      </c>
      <c r="G120" s="44">
        <f>SUM(G116:G119)</f>
        <v>0</v>
      </c>
      <c r="H120" s="44">
        <f>SUM(H116:H119)</f>
        <v>56</v>
      </c>
      <c r="I120" s="44">
        <f>SUM(I116:I119)</f>
        <v>0</v>
      </c>
      <c r="J120" s="44">
        <f>SUM(J115:J119)</f>
        <v>0</v>
      </c>
      <c r="K120" s="44">
        <f>SUM(K115:K119)</f>
        <v>0</v>
      </c>
      <c r="L120" s="79"/>
      <c r="M120" s="79" t="s">
        <v>62</v>
      </c>
      <c r="N120" s="79"/>
      <c r="O120" s="79"/>
    </row>
    <row r="121" spans="1:15" ht="7.8" customHeight="1" thickBot="1" x14ac:dyDescent="0.35">
      <c r="A121" s="46"/>
      <c r="B121" s="47"/>
      <c r="C121" s="47"/>
      <c r="D121" s="48"/>
      <c r="E121" s="49"/>
      <c r="F121" s="49"/>
      <c r="G121" s="49"/>
      <c r="H121" s="49"/>
      <c r="I121" s="49"/>
      <c r="J121" s="49"/>
      <c r="K121" s="49"/>
      <c r="L121" s="50"/>
      <c r="M121" s="50"/>
      <c r="N121" s="50"/>
      <c r="O121" s="50"/>
    </row>
    <row r="122" spans="1:15" ht="34.200000000000003" customHeight="1" thickBot="1" x14ac:dyDescent="0.35">
      <c r="A122" s="46" t="s">
        <v>37</v>
      </c>
      <c r="B122" s="110">
        <v>791</v>
      </c>
      <c r="C122" s="110">
        <v>748</v>
      </c>
      <c r="D122" s="28">
        <f>C122/B122</f>
        <v>0.94563843236409606</v>
      </c>
      <c r="E122" s="80"/>
      <c r="F122" s="80"/>
      <c r="G122" s="80"/>
      <c r="H122" s="80"/>
      <c r="I122" s="80"/>
      <c r="J122" s="80"/>
      <c r="K122" s="80"/>
      <c r="L122" s="81"/>
      <c r="M122" s="81"/>
      <c r="N122" s="81"/>
      <c r="O122" s="81"/>
    </row>
    <row r="123" spans="1:15" ht="0.6" customHeight="1" thickBot="1" x14ac:dyDescent="0.35">
      <c r="A123" s="46"/>
      <c r="B123" s="47"/>
      <c r="C123" s="47"/>
      <c r="D123" s="48"/>
      <c r="E123" s="80"/>
      <c r="F123" s="80"/>
      <c r="G123" s="80"/>
      <c r="H123" s="80"/>
      <c r="I123" s="80"/>
      <c r="J123" s="80"/>
      <c r="K123" s="80"/>
      <c r="L123" s="81"/>
      <c r="M123" s="81"/>
      <c r="N123" s="81"/>
      <c r="O123" s="81"/>
    </row>
    <row r="124" spans="1:15" ht="50.25" customHeight="1" thickBot="1" x14ac:dyDescent="0.35">
      <c r="A124" s="51"/>
      <c r="B124" s="171" t="s">
        <v>13</v>
      </c>
      <c r="C124" s="171"/>
      <c r="D124" s="171"/>
      <c r="E124" s="171" t="s">
        <v>55</v>
      </c>
      <c r="F124" s="176"/>
      <c r="G124" s="176"/>
      <c r="H124" s="108" t="s">
        <v>40</v>
      </c>
      <c r="I124" s="109" t="s">
        <v>53</v>
      </c>
      <c r="J124" s="108" t="s">
        <v>42</v>
      </c>
      <c r="K124" s="108"/>
      <c r="L124" s="177"/>
      <c r="M124" s="177"/>
      <c r="N124" s="177"/>
      <c r="O124" s="177"/>
    </row>
    <row r="125" spans="1:15" ht="43.5" customHeight="1" thickBot="1" x14ac:dyDescent="0.35">
      <c r="A125" s="51"/>
      <c r="B125" s="18" t="s">
        <v>60</v>
      </c>
      <c r="C125" s="18" t="s">
        <v>65</v>
      </c>
      <c r="D125" s="19" t="s">
        <v>44</v>
      </c>
      <c r="E125" s="21" t="s">
        <v>14</v>
      </c>
      <c r="F125" s="21" t="s">
        <v>15</v>
      </c>
      <c r="G125" s="21" t="s">
        <v>16</v>
      </c>
      <c r="H125" s="21" t="s">
        <v>15</v>
      </c>
      <c r="I125" s="145" t="s">
        <v>43</v>
      </c>
      <c r="J125" s="21" t="s">
        <v>43</v>
      </c>
      <c r="K125" s="21"/>
      <c r="L125" s="82"/>
      <c r="M125" s="82"/>
      <c r="N125" s="82"/>
      <c r="O125" s="82"/>
    </row>
    <row r="126" spans="1:15" ht="47.4" customHeight="1" thickBot="1" x14ac:dyDescent="0.3">
      <c r="A126" s="83" t="s">
        <v>20</v>
      </c>
      <c r="B126" s="84">
        <v>9213</v>
      </c>
      <c r="C126" s="84">
        <v>7416</v>
      </c>
      <c r="D126" s="28">
        <f>C126/B126</f>
        <v>0.80494952784109408</v>
      </c>
      <c r="E126" s="85">
        <f>SUM(+E120+E110+E105+E94+E83+E75+E69+E57+E50+E44+E32+E17+E8)</f>
        <v>2941.4000000000005</v>
      </c>
      <c r="F126" s="85">
        <f>SUM(+F120+F110+F105+F94+F83+F75+F69+F57+F50+F44+F32+F17+F8)</f>
        <v>768.85</v>
      </c>
      <c r="G126" s="85">
        <f>SUM(+G120+G110+G105+G94+G83+G75+G69+G57+G50+G44+G32+G17+G8)</f>
        <v>100</v>
      </c>
      <c r="H126" s="85">
        <f>SUM(H8,H17,H32,H44,H50,H57,H69,H75,H83,H94,H105,H110,H120,H122)</f>
        <v>893.25</v>
      </c>
      <c r="I126" s="85">
        <f>SUM(I120+I110+I105+I94+I83+I75+I69+I57+I50+I44+I32+I17+I8+I122)</f>
        <v>675</v>
      </c>
      <c r="J126" s="85">
        <f>SUM(J8,J17,J32,J44,J50,J57,J69,J75,J83,J94,J105,J110,J120,J122)</f>
        <v>272.75</v>
      </c>
      <c r="K126" s="85">
        <f>SUM(K120,K110,K105,K94,K83,K75,K69,K57,K50,K44,K32,,K17,K8)</f>
        <v>0</v>
      </c>
      <c r="L126" s="86"/>
      <c r="M126" s="86"/>
      <c r="N126" s="86"/>
      <c r="O126" s="86"/>
    </row>
    <row r="127" spans="1:15" ht="10.8" customHeight="1" thickBot="1" x14ac:dyDescent="0.35">
      <c r="A127" s="87"/>
      <c r="B127" s="88"/>
      <c r="C127" s="88"/>
      <c r="D127" s="89"/>
      <c r="E127" s="90"/>
      <c r="F127" s="90"/>
      <c r="G127" s="90"/>
      <c r="H127" s="90"/>
      <c r="I127" s="90"/>
      <c r="J127" s="90"/>
      <c r="K127" s="90"/>
      <c r="L127" s="91"/>
      <c r="M127" s="91"/>
      <c r="N127" s="91"/>
      <c r="O127" s="91"/>
    </row>
    <row r="128" spans="1:15" ht="6" hidden="1" customHeight="1" thickBot="1" x14ac:dyDescent="0.35">
      <c r="A128" s="67"/>
      <c r="B128" s="67"/>
      <c r="C128" s="67"/>
      <c r="D128" s="92"/>
      <c r="E128" s="93"/>
      <c r="F128" s="93"/>
      <c r="G128" s="93"/>
      <c r="H128" s="93"/>
      <c r="I128" s="90"/>
      <c r="J128" s="93"/>
      <c r="K128" s="93"/>
      <c r="L128" s="91"/>
      <c r="M128" s="91"/>
      <c r="N128" s="91"/>
      <c r="O128" s="91"/>
    </row>
    <row r="129" spans="1:15" ht="23.25" customHeight="1" thickBot="1" x14ac:dyDescent="0.45">
      <c r="A129" s="178" t="s">
        <v>19</v>
      </c>
      <c r="B129" s="178"/>
      <c r="C129" s="178"/>
      <c r="D129" s="178"/>
      <c r="E129" s="178"/>
      <c r="F129" s="178"/>
      <c r="G129" s="179" t="s">
        <v>56</v>
      </c>
      <c r="H129" s="180"/>
      <c r="I129" s="180"/>
      <c r="J129" s="181"/>
      <c r="K129" s="118"/>
      <c r="L129" s="91"/>
      <c r="M129" s="91"/>
      <c r="N129" s="91"/>
      <c r="O129" s="91"/>
    </row>
    <row r="130" spans="1:15" ht="45.6" customHeight="1" thickBot="1" x14ac:dyDescent="0.35">
      <c r="A130" s="94"/>
      <c r="B130" s="94" t="s">
        <v>21</v>
      </c>
      <c r="C130" s="18" t="s">
        <v>60</v>
      </c>
      <c r="D130" s="19" t="s">
        <v>66</v>
      </c>
      <c r="E130" s="95" t="s">
        <v>44</v>
      </c>
      <c r="G130" s="94" t="s">
        <v>21</v>
      </c>
      <c r="H130" s="18" t="s">
        <v>60</v>
      </c>
      <c r="I130" s="148" t="s">
        <v>67</v>
      </c>
      <c r="J130" s="95" t="s">
        <v>44</v>
      </c>
      <c r="K130" s="95"/>
      <c r="L130" s="95"/>
      <c r="M130" s="91"/>
      <c r="N130" s="91"/>
      <c r="O130" s="91"/>
    </row>
    <row r="131" spans="1:15" ht="20.100000000000001" customHeight="1" thickBot="1" x14ac:dyDescent="0.35">
      <c r="A131" s="30"/>
      <c r="B131" s="30">
        <v>1</v>
      </c>
      <c r="C131" s="30">
        <f>B8</f>
        <v>303</v>
      </c>
      <c r="D131" s="30">
        <f>C8</f>
        <v>257</v>
      </c>
      <c r="E131" s="28">
        <f>D131/C131</f>
        <v>0.84818481848184824</v>
      </c>
      <c r="G131" s="30">
        <v>10</v>
      </c>
      <c r="H131" s="30">
        <v>1867</v>
      </c>
      <c r="I131" s="96">
        <v>1731</v>
      </c>
      <c r="J131" s="28">
        <f t="shared" ref="J131:J142" si="10">I131/H131</f>
        <v>0.92715586502410285</v>
      </c>
      <c r="K131" s="28"/>
      <c r="L131" s="28"/>
      <c r="M131" s="91"/>
      <c r="N131" s="91"/>
      <c r="O131" s="91"/>
    </row>
    <row r="132" spans="1:15" ht="20.100000000000001" customHeight="1" thickBot="1" x14ac:dyDescent="0.35">
      <c r="A132" s="30"/>
      <c r="B132" s="30">
        <v>2</v>
      </c>
      <c r="C132" s="30">
        <f>B17</f>
        <v>1417</v>
      </c>
      <c r="D132" s="30">
        <f>C17</f>
        <v>1269</v>
      </c>
      <c r="E132" s="28">
        <f t="shared" ref="E132:E143" si="11">D132/C132</f>
        <v>0.89555398729710656</v>
      </c>
      <c r="G132" s="30">
        <v>2</v>
      </c>
      <c r="H132" s="30">
        <v>1417</v>
      </c>
      <c r="I132" s="96">
        <v>1269</v>
      </c>
      <c r="J132" s="28">
        <f t="shared" si="10"/>
        <v>0.89555398729710656</v>
      </c>
      <c r="K132" s="28"/>
      <c r="L132" s="28"/>
      <c r="M132" s="91"/>
      <c r="N132" s="91"/>
      <c r="O132" s="91"/>
    </row>
    <row r="133" spans="1:15" ht="20.100000000000001" customHeight="1" thickBot="1" x14ac:dyDescent="0.35">
      <c r="A133" s="30"/>
      <c r="B133" s="30">
        <v>3</v>
      </c>
      <c r="C133" s="30">
        <f>B32</f>
        <v>1190</v>
      </c>
      <c r="D133" s="30">
        <f>C32</f>
        <v>888</v>
      </c>
      <c r="E133" s="28">
        <f t="shared" si="11"/>
        <v>0.746218487394958</v>
      </c>
      <c r="F133" s="128"/>
      <c r="G133" s="30">
        <v>8</v>
      </c>
      <c r="H133" s="30">
        <v>354</v>
      </c>
      <c r="I133" s="96">
        <v>303</v>
      </c>
      <c r="J133" s="28">
        <f t="shared" si="10"/>
        <v>0.85593220338983056</v>
      </c>
      <c r="K133" s="28"/>
      <c r="L133" s="28"/>
      <c r="M133" s="91"/>
      <c r="N133" s="91"/>
      <c r="O133" s="91"/>
    </row>
    <row r="134" spans="1:15" ht="20.100000000000001" customHeight="1" thickBot="1" x14ac:dyDescent="0.35">
      <c r="A134" s="30"/>
      <c r="B134" s="30">
        <v>4</v>
      </c>
      <c r="C134" s="30">
        <f>B44</f>
        <v>339</v>
      </c>
      <c r="D134" s="30">
        <f>C44</f>
        <v>243</v>
      </c>
      <c r="E134" s="28">
        <f t="shared" si="11"/>
        <v>0.7168141592920354</v>
      </c>
      <c r="G134" s="30">
        <v>1</v>
      </c>
      <c r="H134" s="30">
        <v>303</v>
      </c>
      <c r="I134" s="96">
        <v>257</v>
      </c>
      <c r="J134" s="28">
        <f t="shared" si="10"/>
        <v>0.84818481848184824</v>
      </c>
      <c r="K134" s="28"/>
      <c r="L134" s="28"/>
      <c r="M134" s="91"/>
      <c r="N134" s="91"/>
      <c r="O134" s="91"/>
    </row>
    <row r="135" spans="1:15" ht="20.100000000000001" customHeight="1" thickBot="1" x14ac:dyDescent="0.35">
      <c r="A135" s="30"/>
      <c r="B135" s="30">
        <v>5</v>
      </c>
      <c r="C135" s="30">
        <f>B50</f>
        <v>129</v>
      </c>
      <c r="D135" s="30">
        <f>C50</f>
        <v>75</v>
      </c>
      <c r="E135" s="28">
        <f t="shared" si="11"/>
        <v>0.58139534883720934</v>
      </c>
      <c r="G135" s="30">
        <v>9</v>
      </c>
      <c r="H135" s="30">
        <v>473</v>
      </c>
      <c r="I135" s="96">
        <v>378</v>
      </c>
      <c r="J135" s="28">
        <f t="shared" si="10"/>
        <v>0.79915433403805491</v>
      </c>
      <c r="K135" s="28"/>
      <c r="L135" s="28"/>
      <c r="M135" s="91"/>
      <c r="N135" s="91"/>
      <c r="O135" s="91"/>
    </row>
    <row r="136" spans="1:15" ht="18" customHeight="1" thickBot="1" x14ac:dyDescent="0.35">
      <c r="A136" s="30"/>
      <c r="B136" s="30">
        <v>6</v>
      </c>
      <c r="C136" s="30">
        <f>B57</f>
        <v>214</v>
      </c>
      <c r="D136" s="30">
        <f>C57</f>
        <v>153</v>
      </c>
      <c r="E136" s="28">
        <f t="shared" si="11"/>
        <v>0.71495327102803741</v>
      </c>
      <c r="G136" s="30">
        <v>3</v>
      </c>
      <c r="H136" s="30">
        <v>1190</v>
      </c>
      <c r="I136" s="96">
        <v>888</v>
      </c>
      <c r="J136" s="28">
        <f t="shared" si="10"/>
        <v>0.746218487394958</v>
      </c>
      <c r="K136" s="28"/>
      <c r="L136" s="28"/>
      <c r="M136" s="91"/>
      <c r="N136" s="91"/>
      <c r="O136" s="91"/>
    </row>
    <row r="137" spans="1:15" ht="20.100000000000001" customHeight="1" thickBot="1" x14ac:dyDescent="0.35">
      <c r="A137" s="30"/>
      <c r="B137" s="30">
        <v>7</v>
      </c>
      <c r="C137" s="30">
        <f>B69</f>
        <v>1233</v>
      </c>
      <c r="D137" s="30">
        <f>C69</f>
        <v>820</v>
      </c>
      <c r="E137" s="28">
        <f t="shared" si="11"/>
        <v>0.66504460665044607</v>
      </c>
      <c r="G137" s="30">
        <v>4</v>
      </c>
      <c r="H137" s="30">
        <v>339</v>
      </c>
      <c r="I137" s="96">
        <v>243</v>
      </c>
      <c r="J137" s="28">
        <f t="shared" si="10"/>
        <v>0.7168141592920354</v>
      </c>
      <c r="K137" s="28"/>
      <c r="L137" s="28"/>
      <c r="M137" s="91"/>
      <c r="N137" s="91"/>
      <c r="O137" s="91"/>
    </row>
    <row r="138" spans="1:15" ht="20.100000000000001" customHeight="1" thickBot="1" x14ac:dyDescent="0.35">
      <c r="A138" s="30"/>
      <c r="B138" s="30">
        <v>8</v>
      </c>
      <c r="C138" s="30">
        <f>B75</f>
        <v>354</v>
      </c>
      <c r="D138" s="30">
        <f>C75</f>
        <v>303</v>
      </c>
      <c r="E138" s="28">
        <f t="shared" si="11"/>
        <v>0.85593220338983056</v>
      </c>
      <c r="G138" s="30">
        <v>6</v>
      </c>
      <c r="H138" s="30">
        <v>214</v>
      </c>
      <c r="I138" s="96">
        <v>153</v>
      </c>
      <c r="J138" s="28">
        <f t="shared" si="10"/>
        <v>0.71495327102803741</v>
      </c>
      <c r="K138" s="28"/>
      <c r="L138" s="28"/>
      <c r="M138" s="91"/>
      <c r="N138" s="91"/>
      <c r="O138" s="91"/>
    </row>
    <row r="139" spans="1:15" ht="18.600000000000001" customHeight="1" thickBot="1" x14ac:dyDescent="0.35">
      <c r="A139" s="30"/>
      <c r="B139" s="30">
        <v>9</v>
      </c>
      <c r="C139" s="30">
        <f>B83</f>
        <v>473</v>
      </c>
      <c r="D139" s="30">
        <f>C83</f>
        <v>378</v>
      </c>
      <c r="E139" s="28">
        <f t="shared" si="11"/>
        <v>0.79915433403805491</v>
      </c>
      <c r="G139" s="30">
        <v>7</v>
      </c>
      <c r="H139" s="30">
        <v>1233</v>
      </c>
      <c r="I139" s="96">
        <v>820</v>
      </c>
      <c r="J139" s="28">
        <f t="shared" si="10"/>
        <v>0.66504460665044607</v>
      </c>
      <c r="K139" s="28"/>
      <c r="L139" s="28"/>
      <c r="M139" s="91"/>
      <c r="N139" s="91"/>
      <c r="O139" s="91"/>
    </row>
    <row r="140" spans="1:15" ht="22.2" customHeight="1" thickBot="1" x14ac:dyDescent="0.35">
      <c r="A140" s="30"/>
      <c r="B140" s="30">
        <v>10</v>
      </c>
      <c r="C140" s="30">
        <f>B94</f>
        <v>1867</v>
      </c>
      <c r="D140" s="30">
        <f>C94</f>
        <v>1731</v>
      </c>
      <c r="E140" s="28">
        <f t="shared" si="11"/>
        <v>0.92715586502410285</v>
      </c>
      <c r="G140" s="30">
        <v>11</v>
      </c>
      <c r="H140" s="30">
        <v>300</v>
      </c>
      <c r="I140" s="96">
        <v>193</v>
      </c>
      <c r="J140" s="28">
        <f t="shared" si="10"/>
        <v>0.64333333333333331</v>
      </c>
      <c r="K140" s="28"/>
      <c r="L140" s="28"/>
      <c r="M140" s="91"/>
      <c r="N140" s="91"/>
      <c r="O140" s="91"/>
    </row>
    <row r="141" spans="1:15" ht="20.399999999999999" customHeight="1" thickBot="1" x14ac:dyDescent="0.35">
      <c r="A141" s="30"/>
      <c r="B141" s="30">
        <v>11</v>
      </c>
      <c r="C141" s="30">
        <f>B105</f>
        <v>300</v>
      </c>
      <c r="D141" s="30">
        <f>C105</f>
        <v>193</v>
      </c>
      <c r="E141" s="28">
        <f t="shared" si="11"/>
        <v>0.64333333333333331</v>
      </c>
      <c r="G141" s="30">
        <v>13</v>
      </c>
      <c r="H141" s="30">
        <v>543</v>
      </c>
      <c r="I141" s="96">
        <v>321</v>
      </c>
      <c r="J141" s="28">
        <f t="shared" si="10"/>
        <v>0.59116022099447518</v>
      </c>
      <c r="K141" s="28"/>
      <c r="L141" s="28"/>
      <c r="M141" s="91"/>
      <c r="N141" s="91"/>
      <c r="O141" s="91"/>
    </row>
    <row r="142" spans="1:15" ht="19.8" customHeight="1" thickBot="1" x14ac:dyDescent="0.35">
      <c r="A142" s="30"/>
      <c r="B142" s="163"/>
      <c r="C142" s="163"/>
      <c r="D142" s="163"/>
      <c r="E142" s="164"/>
      <c r="G142" s="30">
        <v>5</v>
      </c>
      <c r="H142" s="30">
        <v>129</v>
      </c>
      <c r="I142" s="96">
        <v>75</v>
      </c>
      <c r="J142" s="28">
        <f t="shared" si="10"/>
        <v>0.58139534883720934</v>
      </c>
      <c r="K142" s="28"/>
      <c r="L142" s="28"/>
      <c r="M142" s="91"/>
      <c r="N142" s="91"/>
      <c r="O142" s="91"/>
    </row>
    <row r="143" spans="1:15" ht="19.8" customHeight="1" thickBot="1" x14ac:dyDescent="0.35">
      <c r="A143" s="30"/>
      <c r="B143" s="30">
        <v>13</v>
      </c>
      <c r="C143" s="30">
        <f>B120</f>
        <v>543</v>
      </c>
      <c r="D143" s="30">
        <f>C120</f>
        <v>321</v>
      </c>
      <c r="E143" s="28">
        <f t="shared" si="11"/>
        <v>0.59116022099447518</v>
      </c>
      <c r="G143" s="163"/>
      <c r="H143" s="163"/>
      <c r="I143" s="165"/>
      <c r="J143" s="164"/>
      <c r="K143" s="28"/>
      <c r="L143" s="28"/>
      <c r="M143" s="91"/>
      <c r="N143" s="91"/>
      <c r="O143" s="91"/>
    </row>
    <row r="144" spans="1:15" ht="7.2" customHeight="1" thickBot="1" x14ac:dyDescent="0.35">
      <c r="A144" s="30"/>
      <c r="B144" s="30"/>
      <c r="C144" s="30"/>
      <c r="D144" s="30"/>
      <c r="E144" s="28"/>
      <c r="F144" s="28"/>
      <c r="G144" s="93"/>
      <c r="H144" s="93"/>
      <c r="I144" s="90"/>
      <c r="J144" s="93"/>
      <c r="K144" s="93"/>
      <c r="L144" s="91"/>
      <c r="M144" s="91"/>
      <c r="N144" s="91"/>
      <c r="O144" s="91"/>
    </row>
    <row r="145" spans="1:15" ht="20.100000000000001" customHeight="1" thickBot="1" x14ac:dyDescent="0.35">
      <c r="A145" s="182" t="s">
        <v>17</v>
      </c>
      <c r="B145" s="182"/>
      <c r="C145" s="96">
        <f>B122</f>
        <v>791</v>
      </c>
      <c r="D145" s="96">
        <f>C122</f>
        <v>748</v>
      </c>
      <c r="E145" s="28">
        <f>D145/C145</f>
        <v>0.94563843236409606</v>
      </c>
      <c r="F145" s="28"/>
      <c r="G145" s="91"/>
      <c r="H145" s="91"/>
      <c r="I145" s="149"/>
      <c r="J145" s="91"/>
      <c r="K145" s="91"/>
      <c r="L145" s="91"/>
      <c r="M145" s="97"/>
      <c r="N145" s="97"/>
      <c r="O145" s="97"/>
    </row>
    <row r="146" spans="1:15" ht="20.100000000000001" customHeight="1" thickBot="1" x14ac:dyDescent="0.35">
      <c r="A146" s="98"/>
      <c r="B146" s="98"/>
      <c r="C146" s="98"/>
      <c r="D146" s="98"/>
      <c r="E146" s="91"/>
      <c r="F146" s="91"/>
      <c r="G146" s="91"/>
      <c r="H146" s="91"/>
      <c r="I146" s="149"/>
      <c r="J146" s="91"/>
      <c r="K146" s="91"/>
      <c r="L146" s="91"/>
      <c r="M146" s="97"/>
      <c r="N146" s="97"/>
      <c r="O146" s="97"/>
    </row>
    <row r="147" spans="1:15" ht="20.100000000000001" customHeight="1" thickBot="1" x14ac:dyDescent="0.3">
      <c r="A147" s="183" t="s">
        <v>18</v>
      </c>
      <c r="B147" s="183"/>
      <c r="C147" s="99">
        <f>B126</f>
        <v>9213</v>
      </c>
      <c r="D147" s="99">
        <f>C126</f>
        <v>7416</v>
      </c>
      <c r="E147" s="28">
        <f>D147/C147</f>
        <v>0.80494952784109408</v>
      </c>
      <c r="F147" s="28"/>
      <c r="G147" s="91"/>
      <c r="H147" s="91"/>
      <c r="I147" s="149"/>
      <c r="J147" s="91"/>
      <c r="K147" s="91"/>
      <c r="L147" s="91"/>
      <c r="M147" s="97"/>
      <c r="N147" s="97"/>
      <c r="O147" s="97"/>
    </row>
    <row r="148" spans="1:15" ht="13.8" x14ac:dyDescent="0.25">
      <c r="A148" s="11"/>
      <c r="B148" s="11"/>
      <c r="C148" s="11"/>
      <c r="D148" s="13"/>
      <c r="E148" s="4"/>
      <c r="F148" s="4"/>
      <c r="G148" s="4"/>
      <c r="H148" s="4"/>
      <c r="I148" s="150"/>
      <c r="J148" s="4"/>
      <c r="K148" s="4"/>
      <c r="L148" s="4"/>
      <c r="M148" s="4"/>
      <c r="N148" s="4"/>
      <c r="O148" s="4"/>
    </row>
    <row r="149" spans="1:15" ht="13.8" x14ac:dyDescent="0.25">
      <c r="A149" s="11"/>
      <c r="B149" s="11"/>
      <c r="C149" s="11"/>
      <c r="D149" s="13"/>
      <c r="E149" s="4"/>
      <c r="F149" s="4"/>
      <c r="G149" s="4"/>
      <c r="H149" s="4"/>
      <c r="I149" s="150"/>
      <c r="J149" s="4"/>
      <c r="K149" s="4"/>
      <c r="L149" s="4"/>
      <c r="M149" s="4"/>
      <c r="N149" s="4"/>
      <c r="O149" s="4"/>
    </row>
    <row r="150" spans="1:15" ht="13.8" x14ac:dyDescent="0.25">
      <c r="A150" s="11"/>
      <c r="B150" s="11"/>
      <c r="C150" s="11"/>
      <c r="D150" s="13"/>
      <c r="E150" s="4"/>
      <c r="F150" s="4"/>
      <c r="G150" s="4"/>
      <c r="H150" s="4"/>
      <c r="I150" s="150"/>
      <c r="J150" s="4"/>
      <c r="K150" s="4"/>
      <c r="L150" s="4"/>
      <c r="M150" s="4"/>
      <c r="N150" s="4"/>
      <c r="O150" s="4"/>
    </row>
    <row r="151" spans="1:15" ht="13.8" x14ac:dyDescent="0.25">
      <c r="A151" s="11"/>
      <c r="B151" s="11"/>
      <c r="C151" s="11"/>
      <c r="D151" s="13"/>
      <c r="E151" s="4"/>
      <c r="F151" s="4"/>
      <c r="G151" s="4"/>
      <c r="H151" s="4"/>
      <c r="I151" s="150"/>
      <c r="J151" s="4"/>
      <c r="K151" s="4"/>
      <c r="L151" s="4"/>
      <c r="M151" s="4"/>
      <c r="N151" s="4"/>
      <c r="O151" s="4"/>
    </row>
    <row r="152" spans="1:15" ht="13.8" x14ac:dyDescent="0.25">
      <c r="B152" s="17"/>
      <c r="C152" s="11"/>
      <c r="D152" s="13"/>
      <c r="E152" s="4"/>
      <c r="F152" s="4"/>
      <c r="G152" s="4"/>
      <c r="H152" s="4"/>
      <c r="I152" s="150"/>
      <c r="J152" s="4"/>
      <c r="K152" s="4"/>
      <c r="L152" s="4"/>
      <c r="M152" s="4"/>
      <c r="N152" s="4"/>
      <c r="O152" s="4"/>
    </row>
    <row r="153" spans="1:15" ht="13.8" x14ac:dyDescent="0.25">
      <c r="C153" s="11"/>
      <c r="D153" s="13"/>
      <c r="E153" s="4"/>
      <c r="F153" s="4"/>
      <c r="G153" s="4"/>
      <c r="H153" s="4"/>
      <c r="I153" s="150"/>
      <c r="J153" s="4"/>
      <c r="K153" s="4"/>
      <c r="L153" s="4"/>
      <c r="M153" s="4"/>
      <c r="N153" s="4"/>
      <c r="O153" s="4"/>
    </row>
    <row r="154" spans="1:15" ht="13.8" x14ac:dyDescent="0.25">
      <c r="A154" s="11"/>
      <c r="B154" s="11"/>
      <c r="C154" s="11"/>
      <c r="D154" s="13"/>
      <c r="E154" s="4"/>
      <c r="F154" s="4"/>
      <c r="G154" s="4"/>
      <c r="H154" s="4"/>
      <c r="I154" s="150"/>
      <c r="J154" s="4"/>
      <c r="K154" s="4"/>
      <c r="L154" s="4"/>
      <c r="M154" s="4"/>
      <c r="N154" s="4"/>
      <c r="O154" s="4"/>
    </row>
    <row r="155" spans="1:15" ht="13.8" x14ac:dyDescent="0.25">
      <c r="A155" s="11"/>
      <c r="B155" s="11"/>
      <c r="C155" s="11"/>
      <c r="D155" s="13"/>
      <c r="E155" s="4"/>
      <c r="F155" s="4"/>
      <c r="G155" s="4"/>
      <c r="H155" s="4"/>
      <c r="I155" s="150"/>
      <c r="J155" s="4"/>
      <c r="K155" s="4"/>
      <c r="L155" s="4"/>
      <c r="M155" s="4"/>
      <c r="N155" s="4"/>
      <c r="O155" s="4"/>
    </row>
    <row r="156" spans="1:15" ht="13.8" x14ac:dyDescent="0.25">
      <c r="A156" s="11"/>
      <c r="B156" s="11"/>
      <c r="C156" s="11"/>
      <c r="D156" s="13"/>
      <c r="E156" s="4"/>
      <c r="F156" s="4"/>
      <c r="G156" s="4"/>
      <c r="H156" s="4"/>
      <c r="I156" s="150"/>
      <c r="J156" s="4"/>
      <c r="K156" s="4"/>
      <c r="L156" s="4"/>
      <c r="M156" s="4"/>
      <c r="N156" s="4"/>
      <c r="O156" s="4"/>
    </row>
    <row r="157" spans="1:15" ht="13.8" x14ac:dyDescent="0.25">
      <c r="A157" s="11"/>
      <c r="B157" s="11"/>
      <c r="C157" s="11"/>
      <c r="D157" s="13"/>
      <c r="E157" s="4"/>
      <c r="F157" s="4"/>
      <c r="G157" s="4"/>
      <c r="H157" s="4"/>
      <c r="I157" s="150"/>
      <c r="J157" s="4"/>
      <c r="K157" s="4"/>
      <c r="L157" s="4"/>
      <c r="M157" s="4"/>
      <c r="N157" s="4"/>
      <c r="O157" s="4"/>
    </row>
    <row r="158" spans="1:15" ht="13.8" x14ac:dyDescent="0.25">
      <c r="A158" s="11"/>
      <c r="B158" s="11"/>
      <c r="C158" s="11"/>
      <c r="D158" s="13"/>
      <c r="E158" s="4"/>
      <c r="F158" s="4"/>
      <c r="G158" s="4"/>
      <c r="H158" s="4"/>
      <c r="I158" s="150"/>
      <c r="J158" s="4"/>
      <c r="K158" s="4"/>
      <c r="L158" s="4"/>
      <c r="M158" s="4"/>
      <c r="N158" s="4"/>
      <c r="O158" s="4"/>
    </row>
    <row r="159" spans="1:15" ht="13.8" x14ac:dyDescent="0.25">
      <c r="A159" s="11"/>
      <c r="B159" s="11"/>
      <c r="C159" s="11"/>
      <c r="D159" s="13"/>
      <c r="E159" s="4"/>
      <c r="F159" s="4"/>
      <c r="G159" s="4"/>
      <c r="H159" s="4"/>
      <c r="I159" s="150"/>
      <c r="J159" s="4"/>
      <c r="K159" s="4"/>
      <c r="L159" s="4"/>
      <c r="M159" s="4"/>
      <c r="N159" s="4"/>
      <c r="O159" s="4"/>
    </row>
    <row r="160" spans="1:15" ht="13.8" x14ac:dyDescent="0.25">
      <c r="A160" s="11"/>
      <c r="B160" s="11"/>
      <c r="C160" s="11"/>
      <c r="D160" s="13"/>
      <c r="E160" s="4"/>
      <c r="F160" s="4"/>
      <c r="G160" s="4"/>
      <c r="H160" s="4"/>
      <c r="I160" s="150"/>
      <c r="J160" s="4"/>
      <c r="K160" s="4"/>
      <c r="L160" s="4"/>
      <c r="M160" s="4"/>
      <c r="N160" s="4"/>
      <c r="O160" s="4"/>
    </row>
    <row r="161" spans="1:15" ht="13.8" x14ac:dyDescent="0.25">
      <c r="A161" s="11"/>
      <c r="B161" s="11"/>
      <c r="C161" s="11"/>
      <c r="D161" s="13"/>
      <c r="E161" s="4"/>
      <c r="F161" s="4"/>
      <c r="G161" s="4"/>
      <c r="H161" s="4"/>
      <c r="I161" s="150"/>
      <c r="J161" s="4"/>
      <c r="K161" s="4"/>
      <c r="L161" s="4"/>
      <c r="M161" s="4"/>
      <c r="N161" s="4"/>
      <c r="O161" s="4"/>
    </row>
    <row r="162" spans="1:15" ht="14.4" x14ac:dyDescent="0.3">
      <c r="A162" s="11"/>
      <c r="B162" s="12"/>
      <c r="C162" s="12"/>
      <c r="D162" s="14"/>
      <c r="E162" s="3"/>
      <c r="F162" s="3"/>
      <c r="G162" s="3"/>
      <c r="H162" s="3"/>
      <c r="I162" s="151"/>
      <c r="J162" s="3"/>
      <c r="K162" s="3"/>
      <c r="L162" s="3"/>
      <c r="M162" s="3"/>
      <c r="N162" s="3"/>
      <c r="O162" s="3"/>
    </row>
    <row r="163" spans="1:15" ht="13.8" x14ac:dyDescent="0.3">
      <c r="A163" s="12"/>
      <c r="B163" s="12"/>
      <c r="C163" s="12"/>
      <c r="D163" s="14"/>
      <c r="E163" s="3"/>
      <c r="F163" s="3"/>
      <c r="G163" s="3"/>
      <c r="H163" s="3"/>
      <c r="I163" s="151"/>
      <c r="J163" s="3"/>
      <c r="K163" s="3"/>
      <c r="L163" s="3"/>
      <c r="M163" s="3"/>
      <c r="N163" s="3"/>
      <c r="O163" s="3"/>
    </row>
    <row r="164" spans="1:15" ht="13.8" x14ac:dyDescent="0.3">
      <c r="A164" s="12"/>
      <c r="B164" s="12"/>
      <c r="C164" s="12"/>
      <c r="D164" s="14"/>
      <c r="E164" s="3"/>
      <c r="F164" s="3"/>
      <c r="G164" s="3"/>
      <c r="H164" s="3"/>
      <c r="I164" s="151"/>
      <c r="J164" s="3"/>
      <c r="K164" s="3"/>
      <c r="L164" s="3"/>
      <c r="M164" s="3"/>
      <c r="N164" s="3"/>
      <c r="O164" s="3"/>
    </row>
    <row r="165" spans="1:15" ht="13.8" x14ac:dyDescent="0.3">
      <c r="A165" s="12"/>
      <c r="B165" s="12"/>
      <c r="C165" s="12"/>
      <c r="D165" s="14"/>
      <c r="E165" s="3"/>
      <c r="F165" s="3"/>
      <c r="G165" s="3"/>
      <c r="H165" s="3"/>
      <c r="I165" s="151"/>
      <c r="J165" s="3"/>
      <c r="K165" s="3"/>
      <c r="L165" s="3"/>
      <c r="M165" s="3"/>
      <c r="N165" s="3"/>
      <c r="O165" s="3"/>
    </row>
    <row r="166" spans="1:15" ht="13.8" x14ac:dyDescent="0.3">
      <c r="A166" s="12"/>
      <c r="B166" s="12"/>
      <c r="C166" s="12"/>
      <c r="D166" s="14"/>
      <c r="E166" s="3"/>
      <c r="F166" s="3"/>
      <c r="G166" s="3"/>
      <c r="H166" s="3"/>
      <c r="I166" s="151"/>
      <c r="J166" s="3"/>
      <c r="K166" s="3"/>
      <c r="L166" s="3"/>
      <c r="M166" s="3"/>
      <c r="N166" s="3"/>
      <c r="O166" s="3"/>
    </row>
    <row r="167" spans="1:15" ht="13.8" x14ac:dyDescent="0.3">
      <c r="A167" s="12"/>
      <c r="B167" s="12"/>
      <c r="C167" s="12"/>
      <c r="D167" s="14"/>
      <c r="E167" s="3"/>
      <c r="F167" s="3"/>
      <c r="G167" s="3"/>
      <c r="H167" s="3"/>
      <c r="I167" s="151"/>
      <c r="J167" s="3"/>
      <c r="K167" s="3"/>
      <c r="L167" s="3"/>
      <c r="M167" s="3"/>
      <c r="N167" s="3"/>
      <c r="O167" s="3"/>
    </row>
    <row r="168" spans="1:15" ht="13.8" x14ac:dyDescent="0.3">
      <c r="A168" s="12"/>
      <c r="B168" s="12"/>
      <c r="C168" s="12"/>
      <c r="D168" s="14"/>
      <c r="E168" s="3"/>
      <c r="F168" s="3"/>
      <c r="G168" s="3"/>
      <c r="H168" s="3"/>
      <c r="I168" s="151"/>
      <c r="J168" s="3"/>
      <c r="K168" s="3"/>
      <c r="L168" s="3"/>
      <c r="M168" s="3"/>
      <c r="N168" s="3"/>
      <c r="O168" s="3"/>
    </row>
    <row r="169" spans="1:15" ht="13.8" x14ac:dyDescent="0.3">
      <c r="A169" s="12"/>
      <c r="B169" s="12"/>
      <c r="C169" s="12"/>
      <c r="D169" s="14"/>
      <c r="E169" s="3"/>
      <c r="F169" s="3"/>
      <c r="G169" s="3"/>
      <c r="H169" s="3"/>
      <c r="I169" s="151"/>
      <c r="J169" s="3"/>
      <c r="K169" s="3"/>
      <c r="L169" s="3"/>
      <c r="M169" s="3"/>
      <c r="N169" s="3"/>
      <c r="O169" s="3"/>
    </row>
    <row r="170" spans="1:15" ht="13.8" x14ac:dyDescent="0.3">
      <c r="A170" s="12"/>
      <c r="B170" s="12"/>
      <c r="C170" s="12"/>
      <c r="D170" s="14"/>
      <c r="E170" s="3"/>
      <c r="F170" s="3"/>
      <c r="G170" s="3"/>
      <c r="H170" s="3"/>
      <c r="I170" s="151"/>
      <c r="J170" s="3"/>
      <c r="K170" s="3"/>
      <c r="L170" s="3"/>
      <c r="M170" s="3"/>
      <c r="N170" s="3"/>
      <c r="O170" s="3"/>
    </row>
    <row r="171" spans="1:15" ht="13.8" x14ac:dyDescent="0.3">
      <c r="A171" s="12"/>
      <c r="B171" s="12"/>
      <c r="C171" s="12"/>
      <c r="D171" s="14"/>
      <c r="E171" s="3"/>
      <c r="F171" s="3"/>
      <c r="G171" s="3"/>
      <c r="H171" s="3"/>
      <c r="I171" s="151"/>
      <c r="J171" s="3"/>
      <c r="K171" s="3"/>
      <c r="L171" s="3"/>
      <c r="M171" s="3"/>
      <c r="N171" s="3"/>
      <c r="O171" s="3"/>
    </row>
    <row r="172" spans="1:15" ht="13.8" x14ac:dyDescent="0.3">
      <c r="A172" s="12"/>
      <c r="B172" s="12"/>
      <c r="C172" s="12"/>
      <c r="D172" s="14"/>
      <c r="E172" s="3"/>
      <c r="F172" s="3"/>
      <c r="G172" s="3"/>
      <c r="H172" s="3"/>
      <c r="I172" s="151"/>
      <c r="J172" s="3"/>
      <c r="K172" s="3"/>
      <c r="L172" s="3"/>
      <c r="M172" s="3"/>
      <c r="N172" s="3"/>
      <c r="O172" s="3"/>
    </row>
    <row r="173" spans="1:15" ht="13.8" x14ac:dyDescent="0.3">
      <c r="A173" s="12"/>
      <c r="B173" s="12"/>
      <c r="C173" s="12"/>
      <c r="D173" s="14"/>
      <c r="E173" s="3"/>
      <c r="F173" s="3"/>
      <c r="G173" s="3"/>
      <c r="H173" s="3"/>
      <c r="I173" s="151"/>
      <c r="J173" s="3"/>
      <c r="K173" s="3"/>
      <c r="L173" s="3"/>
      <c r="M173" s="3"/>
      <c r="N173" s="3"/>
      <c r="O173" s="3"/>
    </row>
    <row r="174" spans="1:15" ht="13.8" x14ac:dyDescent="0.3">
      <c r="A174" s="12"/>
      <c r="B174" s="12"/>
      <c r="C174" s="12"/>
      <c r="D174" s="14"/>
      <c r="E174" s="3"/>
      <c r="F174" s="3"/>
      <c r="G174" s="3"/>
      <c r="H174" s="3"/>
      <c r="I174" s="151"/>
      <c r="J174" s="3"/>
      <c r="K174" s="3"/>
      <c r="L174" s="3"/>
      <c r="M174" s="3"/>
      <c r="N174" s="3"/>
      <c r="O174" s="3"/>
    </row>
    <row r="175" spans="1:15" ht="13.8" x14ac:dyDescent="0.3">
      <c r="A175" s="12"/>
      <c r="B175" s="12"/>
      <c r="C175" s="12"/>
      <c r="D175" s="14"/>
      <c r="E175" s="3"/>
      <c r="F175" s="3"/>
      <c r="G175" s="3"/>
      <c r="H175" s="3"/>
      <c r="I175" s="151"/>
      <c r="J175" s="3"/>
      <c r="K175" s="3"/>
      <c r="L175" s="3"/>
      <c r="M175" s="3"/>
      <c r="N175" s="3"/>
      <c r="O175" s="3"/>
    </row>
    <row r="176" spans="1:15" ht="13.8" x14ac:dyDescent="0.3">
      <c r="A176" s="12"/>
      <c r="B176" s="12"/>
      <c r="C176" s="12"/>
      <c r="D176" s="14"/>
      <c r="E176" s="3"/>
      <c r="F176" s="3"/>
      <c r="G176" s="3"/>
      <c r="H176" s="3"/>
      <c r="I176" s="151"/>
      <c r="J176" s="3"/>
      <c r="K176" s="3"/>
      <c r="L176" s="3"/>
      <c r="M176" s="3"/>
      <c r="N176" s="3"/>
      <c r="O176" s="3"/>
    </row>
    <row r="177" spans="1:15" ht="13.8" x14ac:dyDescent="0.3">
      <c r="A177" s="12"/>
      <c r="B177" s="12"/>
      <c r="C177" s="12"/>
      <c r="D177" s="14"/>
      <c r="E177" s="3"/>
      <c r="F177" s="3"/>
      <c r="G177" s="3"/>
      <c r="H177" s="3"/>
      <c r="I177" s="151"/>
      <c r="J177" s="3"/>
      <c r="K177" s="3"/>
      <c r="L177" s="3"/>
      <c r="M177" s="3"/>
      <c r="N177" s="3"/>
      <c r="O177" s="3"/>
    </row>
    <row r="178" spans="1:15" ht="13.8" x14ac:dyDescent="0.3">
      <c r="A178" s="12"/>
      <c r="B178" s="12"/>
      <c r="C178" s="12"/>
      <c r="D178" s="14"/>
      <c r="E178" s="3"/>
      <c r="F178" s="3"/>
      <c r="G178" s="3"/>
      <c r="H178" s="3"/>
      <c r="I178" s="151"/>
      <c r="J178" s="3"/>
      <c r="K178" s="3"/>
      <c r="L178" s="3"/>
      <c r="M178" s="3"/>
      <c r="N178" s="3"/>
      <c r="O178" s="3"/>
    </row>
    <row r="179" spans="1:15" ht="13.8" x14ac:dyDescent="0.3">
      <c r="A179" s="12"/>
      <c r="B179" s="12"/>
      <c r="C179" s="12"/>
      <c r="D179" s="14"/>
      <c r="E179" s="3"/>
      <c r="F179" s="3"/>
      <c r="G179" s="3"/>
      <c r="H179" s="3"/>
      <c r="I179" s="151"/>
      <c r="J179" s="3"/>
      <c r="K179" s="3"/>
      <c r="L179" s="3"/>
      <c r="M179" s="3"/>
      <c r="N179" s="3"/>
      <c r="O179" s="3"/>
    </row>
    <row r="180" spans="1:15" ht="13.8" x14ac:dyDescent="0.3">
      <c r="A180" s="12"/>
      <c r="B180" s="12"/>
      <c r="C180" s="12"/>
      <c r="D180" s="14"/>
      <c r="E180" s="3"/>
      <c r="F180" s="3"/>
      <c r="G180" s="3"/>
      <c r="H180" s="3"/>
      <c r="I180" s="151"/>
      <c r="J180" s="3"/>
      <c r="K180" s="3"/>
      <c r="L180" s="3"/>
      <c r="M180" s="3"/>
      <c r="N180" s="3"/>
      <c r="O180" s="3"/>
    </row>
    <row r="181" spans="1:15" ht="13.8" x14ac:dyDescent="0.3">
      <c r="A181" s="12"/>
      <c r="B181" s="12"/>
      <c r="C181" s="12"/>
      <c r="D181" s="14"/>
      <c r="E181" s="3"/>
      <c r="F181" s="3"/>
      <c r="G181" s="3"/>
      <c r="H181" s="3"/>
      <c r="I181" s="151"/>
      <c r="J181" s="3"/>
      <c r="K181" s="3"/>
      <c r="L181" s="3"/>
      <c r="M181" s="3"/>
      <c r="N181" s="3"/>
      <c r="O181" s="3"/>
    </row>
    <row r="182" spans="1:15" ht="13.8" x14ac:dyDescent="0.3">
      <c r="A182" s="12"/>
      <c r="B182" s="12"/>
      <c r="C182" s="12"/>
      <c r="D182" s="14"/>
      <c r="E182" s="3"/>
      <c r="F182" s="3"/>
      <c r="G182" s="3"/>
      <c r="H182" s="3"/>
      <c r="I182" s="151"/>
      <c r="J182" s="3"/>
      <c r="K182" s="3"/>
      <c r="L182" s="3"/>
      <c r="M182" s="3"/>
      <c r="N182" s="3"/>
      <c r="O182" s="3"/>
    </row>
    <row r="183" spans="1:15" ht="13.8" x14ac:dyDescent="0.3">
      <c r="A183" s="12"/>
      <c r="B183" s="12"/>
      <c r="C183" s="12"/>
      <c r="D183" s="14"/>
      <c r="E183" s="3"/>
      <c r="F183" s="3"/>
      <c r="G183" s="3"/>
      <c r="H183" s="3"/>
      <c r="I183" s="151"/>
      <c r="J183" s="3"/>
      <c r="K183" s="3"/>
      <c r="L183" s="3"/>
      <c r="M183" s="3"/>
      <c r="N183" s="3"/>
      <c r="O183" s="3"/>
    </row>
    <row r="184" spans="1:15" ht="13.8" x14ac:dyDescent="0.3">
      <c r="A184" s="12"/>
      <c r="B184" s="12"/>
      <c r="C184" s="12"/>
      <c r="D184" s="14"/>
      <c r="E184" s="3"/>
      <c r="F184" s="3"/>
      <c r="G184" s="3"/>
      <c r="H184" s="3"/>
      <c r="I184" s="151"/>
      <c r="J184" s="3"/>
      <c r="K184" s="3"/>
      <c r="L184" s="3"/>
      <c r="M184" s="3"/>
      <c r="N184" s="3"/>
      <c r="O184" s="3"/>
    </row>
    <row r="185" spans="1:15" ht="13.8" x14ac:dyDescent="0.3">
      <c r="A185" s="12"/>
      <c r="B185" s="12"/>
      <c r="C185" s="12"/>
      <c r="D185" s="14"/>
      <c r="E185" s="3"/>
      <c r="F185" s="3"/>
      <c r="G185" s="3"/>
      <c r="H185" s="3"/>
      <c r="I185" s="151"/>
      <c r="J185" s="3"/>
      <c r="K185" s="3"/>
      <c r="L185" s="3"/>
      <c r="M185" s="3"/>
      <c r="N185" s="3"/>
      <c r="O185" s="3"/>
    </row>
    <row r="186" spans="1:15" ht="13.8" x14ac:dyDescent="0.3">
      <c r="A186" s="12"/>
      <c r="B186" s="12"/>
      <c r="C186" s="12"/>
      <c r="D186" s="14"/>
      <c r="E186" s="3"/>
      <c r="F186" s="3"/>
      <c r="G186" s="3"/>
      <c r="H186" s="3"/>
      <c r="I186" s="151"/>
      <c r="J186" s="3"/>
      <c r="K186" s="3"/>
      <c r="L186" s="3"/>
      <c r="M186" s="3"/>
      <c r="N186" s="3"/>
      <c r="O186" s="3"/>
    </row>
    <row r="187" spans="1:15" ht="13.8" x14ac:dyDescent="0.3">
      <c r="A187" s="12"/>
      <c r="B187" s="12"/>
      <c r="C187" s="12"/>
      <c r="D187" s="14"/>
      <c r="E187" s="3"/>
      <c r="F187" s="3"/>
      <c r="G187" s="3"/>
      <c r="H187" s="3"/>
      <c r="I187" s="151"/>
      <c r="J187" s="3"/>
      <c r="K187" s="3"/>
      <c r="L187" s="3"/>
      <c r="M187" s="3"/>
      <c r="N187" s="3"/>
      <c r="O187" s="3"/>
    </row>
    <row r="188" spans="1:15" ht="13.8" x14ac:dyDescent="0.3">
      <c r="A188" s="12"/>
      <c r="B188" s="12"/>
      <c r="C188" s="12"/>
      <c r="D188" s="14"/>
      <c r="E188" s="3"/>
      <c r="F188" s="3"/>
      <c r="G188" s="3"/>
      <c r="H188" s="3"/>
      <c r="I188" s="151"/>
      <c r="J188" s="3"/>
      <c r="K188" s="3"/>
      <c r="L188" s="3"/>
      <c r="M188" s="3"/>
      <c r="N188" s="3"/>
      <c r="O188" s="3"/>
    </row>
    <row r="189" spans="1:15" ht="13.8" x14ac:dyDescent="0.3">
      <c r="A189" s="12"/>
      <c r="B189" s="12"/>
      <c r="C189" s="12"/>
      <c r="D189" s="14"/>
      <c r="E189" s="3"/>
      <c r="F189" s="3"/>
      <c r="G189" s="3"/>
      <c r="H189" s="3"/>
      <c r="I189" s="151"/>
      <c r="J189" s="3"/>
      <c r="K189" s="3"/>
      <c r="L189" s="3"/>
      <c r="M189" s="3"/>
      <c r="N189" s="3"/>
      <c r="O189" s="3"/>
    </row>
    <row r="190" spans="1:15" ht="13.8" x14ac:dyDescent="0.3">
      <c r="A190" s="12"/>
      <c r="B190" s="12"/>
      <c r="C190" s="12"/>
      <c r="D190" s="14"/>
      <c r="E190" s="3"/>
      <c r="F190" s="3"/>
      <c r="G190" s="3"/>
      <c r="H190" s="3"/>
      <c r="I190" s="151"/>
      <c r="J190" s="3"/>
      <c r="K190" s="3"/>
      <c r="L190" s="3"/>
      <c r="M190" s="3"/>
      <c r="N190" s="3"/>
      <c r="O190" s="3"/>
    </row>
    <row r="191" spans="1:15" ht="13.8" x14ac:dyDescent="0.3">
      <c r="A191" s="12"/>
      <c r="B191" s="12"/>
      <c r="C191" s="12"/>
      <c r="D191" s="14"/>
      <c r="E191" s="3"/>
      <c r="F191" s="3"/>
      <c r="G191" s="3"/>
      <c r="H191" s="3"/>
      <c r="I191" s="151"/>
      <c r="J191" s="3"/>
      <c r="K191" s="3"/>
      <c r="L191" s="3"/>
      <c r="M191" s="3"/>
      <c r="N191" s="3"/>
      <c r="O191" s="3"/>
    </row>
    <row r="192" spans="1:15" ht="13.8" x14ac:dyDescent="0.3">
      <c r="A192" s="12"/>
      <c r="B192" s="12"/>
      <c r="C192" s="12"/>
      <c r="D192" s="14"/>
      <c r="E192" s="3"/>
      <c r="F192" s="3"/>
      <c r="G192" s="3"/>
      <c r="H192" s="3"/>
      <c r="I192" s="151"/>
      <c r="J192" s="3"/>
      <c r="K192" s="3"/>
      <c r="L192" s="3"/>
      <c r="M192" s="3"/>
      <c r="N192" s="3"/>
      <c r="O192" s="3"/>
    </row>
    <row r="193" spans="1:15" ht="13.8" x14ac:dyDescent="0.3">
      <c r="A193" s="12"/>
      <c r="B193" s="12"/>
      <c r="C193" s="12"/>
      <c r="D193" s="14"/>
      <c r="E193" s="3"/>
      <c r="F193" s="3"/>
      <c r="G193" s="3"/>
      <c r="H193" s="3"/>
      <c r="I193" s="151"/>
      <c r="J193" s="3"/>
      <c r="K193" s="3"/>
      <c r="L193" s="3"/>
      <c r="M193" s="3"/>
      <c r="N193" s="3"/>
      <c r="O193" s="3"/>
    </row>
    <row r="194" spans="1:15" ht="13.8" x14ac:dyDescent="0.3">
      <c r="A194" s="12"/>
      <c r="B194" s="12"/>
      <c r="C194" s="12"/>
      <c r="D194" s="14"/>
      <c r="E194" s="3"/>
      <c r="F194" s="3"/>
      <c r="G194" s="3"/>
      <c r="H194" s="3"/>
      <c r="I194" s="151"/>
      <c r="J194" s="3"/>
      <c r="K194" s="3"/>
      <c r="L194" s="3"/>
      <c r="M194" s="3"/>
      <c r="N194" s="3"/>
      <c r="O194" s="3"/>
    </row>
    <row r="195" spans="1:15" ht="13.8" x14ac:dyDescent="0.3">
      <c r="A195" s="12"/>
      <c r="B195" s="12"/>
      <c r="C195" s="12"/>
      <c r="D195" s="14"/>
      <c r="E195" s="3"/>
      <c r="F195" s="3"/>
      <c r="G195" s="3"/>
      <c r="H195" s="3"/>
      <c r="I195" s="151"/>
      <c r="J195" s="3"/>
      <c r="K195" s="3"/>
      <c r="L195" s="3"/>
      <c r="M195" s="3"/>
      <c r="N195" s="3"/>
      <c r="O195" s="3"/>
    </row>
    <row r="196" spans="1:15" ht="13.8" x14ac:dyDescent="0.3">
      <c r="A196" s="12"/>
      <c r="B196" s="12"/>
      <c r="C196" s="12"/>
      <c r="D196" s="14"/>
      <c r="E196" s="3"/>
      <c r="F196" s="3"/>
      <c r="G196" s="3"/>
      <c r="H196" s="3"/>
      <c r="I196" s="151"/>
      <c r="J196" s="3"/>
      <c r="K196" s="3"/>
      <c r="L196" s="3"/>
      <c r="M196" s="3"/>
      <c r="N196" s="3"/>
      <c r="O196" s="3"/>
    </row>
    <row r="197" spans="1:15" ht="13.8" x14ac:dyDescent="0.3">
      <c r="A197" s="12"/>
      <c r="B197" s="12"/>
      <c r="C197" s="12"/>
      <c r="D197" s="14"/>
      <c r="E197" s="3"/>
      <c r="F197" s="3"/>
      <c r="G197" s="3"/>
      <c r="H197" s="3"/>
      <c r="I197" s="151"/>
      <c r="J197" s="3"/>
      <c r="K197" s="3"/>
      <c r="L197" s="3"/>
      <c r="M197" s="3"/>
      <c r="N197" s="3"/>
      <c r="O197" s="3"/>
    </row>
    <row r="198" spans="1:15" ht="13.8" x14ac:dyDescent="0.3">
      <c r="A198" s="12"/>
      <c r="B198" s="12"/>
      <c r="C198" s="12"/>
      <c r="D198" s="14"/>
      <c r="E198" s="3"/>
      <c r="F198" s="3"/>
      <c r="G198" s="3"/>
      <c r="H198" s="3"/>
      <c r="I198" s="151"/>
      <c r="J198" s="3"/>
      <c r="K198" s="3"/>
      <c r="L198" s="3"/>
      <c r="M198" s="3"/>
      <c r="N198" s="3"/>
      <c r="O198" s="3"/>
    </row>
    <row r="199" spans="1:15" ht="13.8" x14ac:dyDescent="0.3">
      <c r="A199" s="12"/>
      <c r="B199" s="12"/>
      <c r="C199" s="12"/>
      <c r="D199" s="14"/>
      <c r="E199" s="3"/>
      <c r="F199" s="3"/>
      <c r="G199" s="3"/>
      <c r="H199" s="3"/>
      <c r="I199" s="151"/>
      <c r="J199" s="3"/>
      <c r="K199" s="3"/>
      <c r="L199" s="3"/>
      <c r="M199" s="3"/>
      <c r="N199" s="3"/>
      <c r="O199" s="3"/>
    </row>
    <row r="200" spans="1:15" ht="13.8" x14ac:dyDescent="0.3">
      <c r="A200" s="12"/>
    </row>
  </sheetData>
  <sortState xmlns:xlrd2="http://schemas.microsoft.com/office/spreadsheetml/2017/richdata2" ref="G131:J142">
    <sortCondition descending="1" ref="J131:J142"/>
  </sortState>
  <mergeCells count="25">
    <mergeCell ref="A145:B145"/>
    <mergeCell ref="A147:B147"/>
    <mergeCell ref="B124:D124"/>
    <mergeCell ref="E124:G124"/>
    <mergeCell ref="E129:F129"/>
    <mergeCell ref="L124:O124"/>
    <mergeCell ref="A129:D129"/>
    <mergeCell ref="B96:D96"/>
    <mergeCell ref="E96:G96"/>
    <mergeCell ref="L96:O96"/>
    <mergeCell ref="B112:D112"/>
    <mergeCell ref="E112:G112"/>
    <mergeCell ref="L112:O112"/>
    <mergeCell ref="G129:J129"/>
    <mergeCell ref="A61:G61"/>
    <mergeCell ref="B59:D59"/>
    <mergeCell ref="A1:O1"/>
    <mergeCell ref="B2:D2"/>
    <mergeCell ref="E2:G2"/>
    <mergeCell ref="L2:O2"/>
    <mergeCell ref="E59:G59"/>
    <mergeCell ref="L59:O59"/>
    <mergeCell ref="B34:D34"/>
    <mergeCell ref="E34:G34"/>
    <mergeCell ref="L34:O34"/>
  </mergeCells>
  <conditionalFormatting sqref="A129:B130 C129:D129">
    <cfRule type="dataBar" priority="27">
      <dataBar>
        <cfvo type="min"/>
        <cfvo type="max"/>
        <color rgb="FF008AEF"/>
      </dataBar>
    </cfRule>
  </conditionalFormatting>
  <conditionalFormatting sqref="E130">
    <cfRule type="dataBar" priority="1">
      <dataBar>
        <cfvo type="min"/>
        <cfvo type="max"/>
        <color rgb="FF008AEF"/>
      </dataBar>
    </cfRule>
    <cfRule type="dataBar" priority="2">
      <dataBar>
        <cfvo type="min"/>
        <cfvo type="max"/>
        <color rgb="FF008AEF"/>
      </dataBar>
    </cfRule>
    <cfRule type="dataBar" priority="3">
      <dataBar>
        <cfvo type="min"/>
        <cfvo type="max"/>
        <color rgb="FF008AEF"/>
      </dataBar>
    </cfRule>
    <cfRule type="dataBar" priority="4">
      <dataBar>
        <cfvo type="min"/>
        <cfvo type="max"/>
        <color rgb="FF008AEF"/>
      </dataBar>
    </cfRule>
  </conditionalFormatting>
  <conditionalFormatting sqref="E129:F129">
    <cfRule type="dataBar" priority="28">
      <dataBar>
        <cfvo type="min"/>
        <cfvo type="max"/>
        <color rgb="FF008AEF"/>
      </dataBar>
    </cfRule>
  </conditionalFormatting>
  <conditionalFormatting sqref="G130">
    <cfRule type="dataBar" priority="17">
      <dataBar>
        <cfvo type="min"/>
        <cfvo type="max"/>
        <color rgb="FF008AEF"/>
      </dataBar>
    </cfRule>
  </conditionalFormatting>
  <conditionalFormatting sqref="J130:K130">
    <cfRule type="dataBar" priority="5">
      <dataBar>
        <cfvo type="min"/>
        <cfvo type="max"/>
        <color rgb="FF008AEF"/>
      </dataBar>
    </cfRule>
    <cfRule type="dataBar" priority="6">
      <dataBar>
        <cfvo type="min"/>
        <cfvo type="max"/>
        <color rgb="FF008AEF"/>
      </dataBar>
    </cfRule>
    <cfRule type="dataBar" priority="7">
      <dataBar>
        <cfvo type="min"/>
        <cfvo type="max"/>
        <color rgb="FF008AEF"/>
      </dataBar>
    </cfRule>
    <cfRule type="dataBar" priority="8">
      <dataBar>
        <cfvo type="min"/>
        <cfvo type="max"/>
        <color rgb="FF008AEF"/>
      </dataBar>
    </cfRule>
  </conditionalFormatting>
  <conditionalFormatting sqref="L130">
    <cfRule type="dataBar" priority="12">
      <dataBar>
        <cfvo type="min"/>
        <cfvo type="max"/>
        <color rgb="FF008AEF"/>
      </dataBar>
    </cfRule>
    <cfRule type="dataBar" priority="13">
      <dataBar>
        <cfvo type="min"/>
        <cfvo type="max"/>
        <color rgb="FF008AEF"/>
      </dataBar>
    </cfRule>
    <cfRule type="dataBar" priority="14">
      <dataBar>
        <cfvo type="min"/>
        <cfvo type="max"/>
        <color rgb="FF008AEF"/>
      </dataBar>
    </cfRule>
    <cfRule type="dataBar" priority="16">
      <dataBar>
        <cfvo type="min"/>
        <cfvo type="max"/>
        <color rgb="FF008AEF"/>
      </dataBar>
    </cfRule>
  </conditionalFormatting>
  <dataValidations count="1">
    <dataValidation allowBlank="1" showErrorMessage="1" sqref="B3 B60 B113 B125 B97:B98 B35 C130:D130 H130:I130" xr:uid="{00000000-0002-0000-0000-000000000000}"/>
  </dataValidations>
  <printOptions horizontalCentered="1" verticalCentered="1"/>
  <pageMargins left="0.1" right="0" top="0.71" bottom="0.48" header="0.16" footer="0.13"/>
  <pageSetup scale="55" orientation="landscape" r:id="rId1"/>
  <headerFooter alignWithMargins="0">
    <oddHeader>&amp;C&amp;20VFW Auxiliary 
Department of Virginia</oddHeader>
    <oddFooter>&amp;L&amp;14&amp;D&amp;C&amp;"Arial,Bold"&amp;14&amp;P</oddFooter>
  </headerFooter>
  <rowBreaks count="4" manualBreakCount="4">
    <brk id="32" max="16383" man="1"/>
    <brk id="57" max="16383" man="1"/>
    <brk id="94" max="16383" man="1"/>
    <brk id="1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Banner LETTER Paper for Printin</vt:lpstr>
      <vt:lpstr>Sheet1</vt:lpstr>
      <vt:lpstr>'Banner LETTER Paper for Printin'!Print_Area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Stogsdill</dc:creator>
  <cp:lastModifiedBy>Jerry Miller</cp:lastModifiedBy>
  <cp:lastPrinted>2025-03-07T18:53:10Z</cp:lastPrinted>
  <dcterms:created xsi:type="dcterms:W3CDTF">2009-06-17T00:04:27Z</dcterms:created>
  <dcterms:modified xsi:type="dcterms:W3CDTF">2025-08-22T15:37:52Z</dcterms:modified>
</cp:coreProperties>
</file>